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6488" windowHeight="9312"/>
  </bookViews>
  <sheets>
    <sheet name="дек" sheetId="8" r:id="rId1"/>
  </sheets>
  <calcPr calcId="125725" refMode="R1C1"/>
</workbook>
</file>

<file path=xl/calcChain.xml><?xml version="1.0" encoding="utf-8"?>
<calcChain xmlns="http://schemas.openxmlformats.org/spreadsheetml/2006/main">
  <c r="F48" i="8"/>
  <c r="E48"/>
  <c r="F47"/>
  <c r="E47"/>
  <c r="F46"/>
  <c r="E46"/>
  <c r="D45"/>
  <c r="E45" s="1"/>
  <c r="C45"/>
  <c r="F44"/>
  <c r="E44"/>
  <c r="F43"/>
  <c r="E43"/>
  <c r="F42"/>
  <c r="E42"/>
  <c r="F41"/>
  <c r="E41"/>
  <c r="F40"/>
  <c r="E40"/>
  <c r="D39"/>
  <c r="E39" s="1"/>
  <c r="C39"/>
  <c r="F38"/>
  <c r="E38"/>
  <c r="F37"/>
  <c r="E37"/>
  <c r="F36"/>
  <c r="E36"/>
  <c r="D35"/>
  <c r="E35" s="1"/>
  <c r="C35"/>
  <c r="F35" s="1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D18"/>
  <c r="E18" s="1"/>
  <c r="C18"/>
  <c r="D17"/>
  <c r="E17" s="1"/>
  <c r="C17"/>
  <c r="F16"/>
  <c r="E16"/>
  <c r="F15"/>
  <c r="E15"/>
  <c r="F14"/>
  <c r="E14"/>
  <c r="D13"/>
  <c r="E13" s="1"/>
  <c r="C13"/>
  <c r="C12"/>
  <c r="F11"/>
  <c r="E11"/>
  <c r="F10"/>
  <c r="F9"/>
  <c r="E9"/>
  <c r="F8"/>
  <c r="E8"/>
  <c r="F7"/>
  <c r="E7"/>
  <c r="D6"/>
  <c r="F6" s="1"/>
  <c r="C6"/>
  <c r="F39" l="1"/>
  <c r="F45"/>
  <c r="D12"/>
  <c r="E12" s="1"/>
  <c r="F17"/>
  <c r="F18"/>
  <c r="F13"/>
  <c r="E6"/>
  <c r="F12" l="1"/>
</calcChain>
</file>

<file path=xl/sharedStrings.xml><?xml version="1.0" encoding="utf-8"?>
<sst xmlns="http://schemas.openxmlformats.org/spreadsheetml/2006/main" count="95" uniqueCount="76">
  <si>
    <t xml:space="preserve">                                                   </t>
  </si>
  <si>
    <t xml:space="preserve">                                            руб.</t>
  </si>
  <si>
    <t>№</t>
  </si>
  <si>
    <t>Статьи поступлений и расходов</t>
  </si>
  <si>
    <t>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</si>
  <si>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</si>
  <si>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</si>
  <si>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</si>
  <si>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</si>
  <si>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</si>
  <si>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 xml:space="preserve"> </t>
  </si>
  <si>
    <t>г)</t>
  </si>
  <si>
    <t>Прочие доходы</t>
  </si>
  <si>
    <t>д)</t>
  </si>
  <si>
    <t>Услуги за  очистку снега</t>
  </si>
  <si>
    <t>II</t>
  </si>
  <si>
    <t>Всего расходов</t>
  </si>
  <si>
    <t xml:space="preserve">Фонд ЗП </t>
  </si>
  <si>
    <t>Ф З П сотрудников ЖК</t>
  </si>
  <si>
    <t>Премиальный фонд  20%</t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</si>
  <si>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</si>
  <si>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</si>
  <si>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</si>
  <si>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</si>
  <si>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</si>
  <si>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</si>
  <si>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</si>
  <si>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</si>
  <si>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</si>
  <si>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</si>
  <si>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</si>
  <si>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</si>
  <si>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</si>
  <si>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</si>
  <si>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</si>
  <si>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и)</t>
  </si>
  <si>
    <t>Канц. товары</t>
  </si>
  <si>
    <t>к)</t>
  </si>
  <si>
    <t>л)</t>
  </si>
  <si>
    <t>Обще-хозяйственные расходы</t>
  </si>
  <si>
    <t>м)</t>
  </si>
  <si>
    <t>Прочие расходы</t>
  </si>
  <si>
    <t>Расходы на содержание, ремонт и обслуживание водопровода:</t>
  </si>
  <si>
    <t xml:space="preserve">Замена и ремонт задвижек на трубах магистральных улиц </t>
  </si>
  <si>
    <t>Расходы на поддержание внутреннего порядка, обеспечение пожарной безопасности:</t>
  </si>
  <si>
    <t>Переоформление Лицензии на право пользования недрами ( регламентные работы, экспертиза и сдача в Мин. недр и ресурсов ПФО)</t>
  </si>
  <si>
    <t xml:space="preserve">  </t>
  </si>
  <si>
    <t>Проведение химических анализов, определение тяжелых металлов, нефтепродуктов и на радионуклиды для ОЗПВ</t>
  </si>
  <si>
    <t>Текущий общий анализ воды</t>
  </si>
  <si>
    <t xml:space="preserve">Составление и представления отчета на экспертизу ТКЗ, получение протокола ТКЗ,сдача отчета в Росгеолфонд.  </t>
  </si>
  <si>
    <t>н)</t>
  </si>
  <si>
    <t>Вывоз мусора</t>
  </si>
  <si>
    <t xml:space="preserve">Техобслуживание и ремонт насосных станций №1 и №2 </t>
  </si>
  <si>
    <r>
      <t xml:space="preserve"> </t>
    </r>
    <r>
      <rPr>
        <b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.</t>
    </r>
  </si>
  <si>
    <r>
      <t>2</t>
    </r>
    <r>
      <rPr>
        <sz val="10"/>
        <rFont val="Times New Roman"/>
        <family val="1"/>
        <charset val="204"/>
      </rPr>
      <t>.</t>
    </r>
  </si>
  <si>
    <r>
      <t>4</t>
    </r>
    <r>
      <rPr>
        <sz val="10"/>
        <rFont val="Times New Roman"/>
        <family val="1"/>
        <charset val="204"/>
      </rPr>
      <t>.</t>
    </r>
  </si>
  <si>
    <r>
      <t>5</t>
    </r>
    <r>
      <rPr>
        <sz val="10"/>
        <rFont val="Times New Roman"/>
        <family val="1"/>
        <charset val="204"/>
      </rPr>
      <t>.</t>
    </r>
  </si>
  <si>
    <t>Пожертвование на добравольную пожарную команду</t>
  </si>
  <si>
    <t>Расходы на проведение собрания</t>
  </si>
  <si>
    <t>Чистка дорог от снега (компенсируются заказчиком)</t>
  </si>
  <si>
    <t>Расходы связанные для хозпитьевого и технологического обеспечения водой кооператива на срок 25 лет  ( ранее учтенные в чл. взносах прошлых лет)</t>
  </si>
  <si>
    <t>Текущий ремонт хозпитьевого водопровода (сварка порывов и свищей, замена труб)</t>
  </si>
  <si>
    <t xml:space="preserve">Благоустройство территории ЖК </t>
  </si>
  <si>
    <t>План на 2021г.</t>
  </si>
  <si>
    <t>Членские, обязательные взносы 2021г.</t>
  </si>
  <si>
    <t xml:space="preserve">Налоги с ФЗП   30,2% в т.ч  (22% на ОПС; 5,1% на  ОМС; 2,9% на ОСС; 0,2% от НС) 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</si>
  <si>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</si>
  <si>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 xml:space="preserve">Факт </t>
  </si>
  <si>
    <t>%</t>
  </si>
  <si>
    <t>отклонение</t>
  </si>
  <si>
    <t>Вступительные взносы</t>
  </si>
  <si>
    <t>Главный бухгалтер    Н.В. Авилова</t>
  </si>
  <si>
    <t xml:space="preserve">  Исполнение  Сметы доходов и расходов за   2021г.</t>
  </si>
  <si>
    <t>Текущий ремонт поливного водопровода, скважины  (сварка порывов и свищей, замена труб, насоса)</t>
  </si>
  <si>
    <t>Остаток денежных средств   на  01.01.2022</t>
  </si>
  <si>
    <t>Остаток денежных средств   на 01.01.2021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</si>
</sst>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4">
    <font>
      <sz val="11"/>
      <color theme="1"/>
      <name val="Calibri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3" fontId="0" fillId="0" borderId="0" xfId="0" applyNumberFormat="1" applyBorder="1" applyAlignment="1">
      <alignment horizontal="right" vertical="center"/>
    </xf>
    <xf numFmtId="3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9" fillId="0" borderId="7" xfId="0" applyFont="1" applyBorder="1" applyAlignment="1">
      <alignment vertical="center" wrapText="1"/>
    </xf>
    <xf numFmtId="3" fontId="10" fillId="0" borderId="0" xfId="0" applyNumberFormat="1" applyFont="1" applyBorder="1"/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3" fontId="9" fillId="0" borderId="11" xfId="0" applyNumberFormat="1" applyFont="1" applyBorder="1" applyAlignment="1">
      <alignment horizontal="center" vertical="center" wrapText="1"/>
    </xf>
    <xf numFmtId="3" fontId="6" fillId="0" borderId="14" xfId="0" applyNumberFormat="1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3" fontId="6" fillId="0" borderId="15" xfId="0" applyNumberFormat="1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 wrapText="1"/>
    </xf>
    <xf numFmtId="3" fontId="9" fillId="2" borderId="14" xfId="0" applyNumberFormat="1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6" fillId="2" borderId="14" xfId="0" applyNumberFormat="1" applyFont="1" applyFill="1" applyBorder="1" applyAlignment="1">
      <alignment horizontal="center" vertical="center" wrapText="1"/>
    </xf>
    <xf numFmtId="3" fontId="6" fillId="2" borderId="15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3" fontId="11" fillId="0" borderId="0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 wrapText="1"/>
    </xf>
    <xf numFmtId="3" fontId="11" fillId="0" borderId="14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3" fontId="11" fillId="0" borderId="15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17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top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vertical="top" wrapText="1"/>
    </xf>
    <xf numFmtId="3" fontId="6" fillId="2" borderId="16" xfId="0" applyNumberFormat="1" applyFont="1" applyFill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/>
    </xf>
    <xf numFmtId="9" fontId="0" fillId="0" borderId="0" xfId="0" applyNumberFormat="1"/>
    <xf numFmtId="0" fontId="4" fillId="0" borderId="15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top" wrapText="1"/>
    </xf>
    <xf numFmtId="3" fontId="13" fillId="0" borderId="0" xfId="0" applyNumberFormat="1" applyFont="1" applyBorder="1"/>
    <xf numFmtId="16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4"/>
  <sheetViews>
    <sheetView tabSelected="1" workbookViewId="0">
      <selection activeCell="J16" sqref="J16"/>
    </sheetView>
  </sheetViews>
  <sheetFormatPr defaultColWidth="9" defaultRowHeight="14.4"/>
  <cols>
    <col min="1" max="1" width="4.109375" customWidth="1"/>
    <col min="2" max="2" width="43" customWidth="1"/>
    <col min="3" max="3" width="10.21875" customWidth="1"/>
    <col min="4" max="4" width="9.33203125" style="44" customWidth="1"/>
    <col min="5" max="5" width="6.6640625" style="51" customWidth="1"/>
    <col min="6" max="6" width="13.21875" customWidth="1"/>
    <col min="7" max="7" width="10.44140625" customWidth="1"/>
  </cols>
  <sheetData>
    <row r="2" spans="1:8" ht="15.6">
      <c r="A2" s="6"/>
      <c r="B2" s="73" t="s">
        <v>75</v>
      </c>
      <c r="C2" s="7"/>
      <c r="F2" s="74">
        <v>1766219.37</v>
      </c>
    </row>
    <row r="3" spans="1:8" ht="18">
      <c r="A3" s="8"/>
      <c r="B3" s="32" t="s">
        <v>72</v>
      </c>
      <c r="C3" s="9"/>
    </row>
    <row r="4" spans="1:8" ht="15.6" customHeight="1" thickBot="1">
      <c r="A4" s="8" t="s">
        <v>0</v>
      </c>
      <c r="B4" s="10"/>
      <c r="C4" s="11" t="s">
        <v>1</v>
      </c>
      <c r="F4" s="70">
        <v>1</v>
      </c>
    </row>
    <row r="5" spans="1:8" ht="31.95" customHeight="1" thickBot="1">
      <c r="A5" s="12" t="s">
        <v>2</v>
      </c>
      <c r="B5" s="13" t="s">
        <v>3</v>
      </c>
      <c r="C5" s="22" t="s">
        <v>63</v>
      </c>
      <c r="D5" s="46" t="s">
        <v>67</v>
      </c>
      <c r="E5" s="50" t="s">
        <v>68</v>
      </c>
      <c r="F5" s="61" t="s">
        <v>69</v>
      </c>
    </row>
    <row r="6" spans="1:8" ht="33" customHeight="1" thickBot="1">
      <c r="A6" s="12" t="s">
        <v>4</v>
      </c>
      <c r="B6" s="14" t="s">
        <v>5</v>
      </c>
      <c r="C6" s="35">
        <f>SUM(C7:C11)</f>
        <v>6985700</v>
      </c>
      <c r="D6" s="35">
        <f>SUM(D7:D11)</f>
        <v>7002693</v>
      </c>
      <c r="E6" s="52">
        <f>D6*100/C6</f>
        <v>100.2432540761842</v>
      </c>
      <c r="F6" s="54">
        <f>D6-C6</f>
        <v>16993</v>
      </c>
      <c r="G6" s="2"/>
    </row>
    <row r="7" spans="1:8" ht="15" customHeight="1" thickBot="1">
      <c r="A7" s="16" t="s">
        <v>6</v>
      </c>
      <c r="B7" s="33" t="s">
        <v>64</v>
      </c>
      <c r="C7" s="36">
        <v>6055515</v>
      </c>
      <c r="D7" s="47">
        <v>5194447</v>
      </c>
      <c r="E7" s="57">
        <f t="shared" ref="E7:E48" si="0">D7*100/C7</f>
        <v>85.780433208405896</v>
      </c>
      <c r="F7" s="54">
        <f t="shared" ref="F7:F11" si="1">D7-C7</f>
        <v>-861068</v>
      </c>
    </row>
    <row r="8" spans="1:8" ht="27" customHeight="1" thickBot="1">
      <c r="A8" s="16" t="s">
        <v>7</v>
      </c>
      <c r="B8" s="17" t="s">
        <v>8</v>
      </c>
      <c r="C8" s="37">
        <v>675185</v>
      </c>
      <c r="D8" s="48">
        <v>1589444</v>
      </c>
      <c r="E8" s="55">
        <f t="shared" si="0"/>
        <v>235.40866577308441</v>
      </c>
      <c r="F8" s="54">
        <f t="shared" si="1"/>
        <v>914259</v>
      </c>
    </row>
    <row r="9" spans="1:8" ht="17.399999999999999" customHeight="1" thickBot="1">
      <c r="A9" s="18" t="s">
        <v>9</v>
      </c>
      <c r="B9" s="19" t="s">
        <v>12</v>
      </c>
      <c r="C9" s="37">
        <v>50000</v>
      </c>
      <c r="D9" s="48">
        <v>2446</v>
      </c>
      <c r="E9" s="55">
        <f t="shared" si="0"/>
        <v>4.8920000000000003</v>
      </c>
      <c r="F9" s="54">
        <f t="shared" si="1"/>
        <v>-47554</v>
      </c>
    </row>
    <row r="10" spans="1:8" ht="17.399999999999999" customHeight="1" thickBot="1">
      <c r="A10" s="20" t="s">
        <v>11</v>
      </c>
      <c r="B10" s="71" t="s">
        <v>70</v>
      </c>
      <c r="C10" s="38"/>
      <c r="D10" s="48">
        <v>105000</v>
      </c>
      <c r="E10" s="55"/>
      <c r="F10" s="54">
        <f t="shared" si="1"/>
        <v>105000</v>
      </c>
    </row>
    <row r="11" spans="1:8" ht="18" customHeight="1" thickBot="1">
      <c r="A11" s="20" t="s">
        <v>13</v>
      </c>
      <c r="B11" s="21" t="s">
        <v>14</v>
      </c>
      <c r="C11" s="38">
        <v>205000</v>
      </c>
      <c r="D11" s="48">
        <v>111356</v>
      </c>
      <c r="E11" s="55">
        <f t="shared" si="0"/>
        <v>54.32</v>
      </c>
      <c r="F11" s="54">
        <f t="shared" si="1"/>
        <v>-93644</v>
      </c>
    </row>
    <row r="12" spans="1:8" ht="38.25" customHeight="1" thickBot="1">
      <c r="A12" s="22" t="s">
        <v>15</v>
      </c>
      <c r="B12" s="23" t="s">
        <v>16</v>
      </c>
      <c r="C12" s="39">
        <f>C13+C17+C35+C39+C45</f>
        <v>6985700</v>
      </c>
      <c r="D12" s="35">
        <f>D13+D17+D35+D39+D45</f>
        <v>7365782</v>
      </c>
      <c r="E12" s="52">
        <f t="shared" si="0"/>
        <v>105.44085775226534</v>
      </c>
      <c r="F12" s="54">
        <f t="shared" ref="F12:F48" si="2">C12-D12</f>
        <v>-380082</v>
      </c>
      <c r="G12" s="2"/>
      <c r="H12" s="2"/>
    </row>
    <row r="13" spans="1:8" ht="20.399999999999999" customHeight="1">
      <c r="A13" s="24" t="s">
        <v>53</v>
      </c>
      <c r="B13" s="25" t="s">
        <v>17</v>
      </c>
      <c r="C13" s="40">
        <f>SUM(C14:C16)</f>
        <v>3496000</v>
      </c>
      <c r="D13" s="40">
        <f>SUM(D14:D16)</f>
        <v>3407239</v>
      </c>
      <c r="E13" s="57">
        <f t="shared" si="0"/>
        <v>97.461069794050346</v>
      </c>
      <c r="F13" s="58">
        <f t="shared" si="2"/>
        <v>88761</v>
      </c>
      <c r="G13" s="2"/>
    </row>
    <row r="14" spans="1:8" ht="18" customHeight="1">
      <c r="A14" s="26" t="s">
        <v>6</v>
      </c>
      <c r="B14" s="27" t="s">
        <v>18</v>
      </c>
      <c r="C14" s="41">
        <v>2329000</v>
      </c>
      <c r="D14" s="48">
        <v>2283485</v>
      </c>
      <c r="E14" s="55">
        <f t="shared" si="0"/>
        <v>98.045727780163162</v>
      </c>
      <c r="F14" s="56">
        <f t="shared" si="2"/>
        <v>45515</v>
      </c>
    </row>
    <row r="15" spans="1:8" ht="16.2" customHeight="1">
      <c r="A15" s="26" t="s">
        <v>7</v>
      </c>
      <c r="B15" s="27" t="s">
        <v>19</v>
      </c>
      <c r="C15" s="41">
        <v>358000</v>
      </c>
      <c r="D15" s="48">
        <v>333664</v>
      </c>
      <c r="E15" s="55">
        <f t="shared" si="0"/>
        <v>93.202234636871509</v>
      </c>
      <c r="F15" s="56">
        <f t="shared" si="2"/>
        <v>24336</v>
      </c>
      <c r="G15" t="s">
        <v>10</v>
      </c>
    </row>
    <row r="16" spans="1:8" ht="31.2" customHeight="1" thickBot="1">
      <c r="A16" s="62" t="s">
        <v>9</v>
      </c>
      <c r="B16" s="63" t="s">
        <v>65</v>
      </c>
      <c r="C16" s="43">
        <v>809000</v>
      </c>
      <c r="D16" s="49">
        <v>790090</v>
      </c>
      <c r="E16" s="59">
        <f t="shared" si="0"/>
        <v>97.66254635352287</v>
      </c>
      <c r="F16" s="60">
        <f t="shared" si="2"/>
        <v>18910</v>
      </c>
    </row>
    <row r="17" spans="1:7" ht="37.799999999999997" customHeight="1" thickBot="1">
      <c r="A17" s="64" t="s">
        <v>54</v>
      </c>
      <c r="B17" s="65" t="s">
        <v>20</v>
      </c>
      <c r="C17" s="15">
        <f>SUM(C19:C34)</f>
        <v>724000</v>
      </c>
      <c r="D17" s="35">
        <f>SUM(D19:D34)</f>
        <v>566179</v>
      </c>
      <c r="E17" s="52">
        <f t="shared" si="0"/>
        <v>78.201519337016578</v>
      </c>
      <c r="F17" s="54">
        <f t="shared" si="2"/>
        <v>157821</v>
      </c>
      <c r="G17" s="2"/>
    </row>
    <row r="18" spans="1:7" ht="18" customHeight="1" thickBot="1">
      <c r="A18" s="66" t="s">
        <v>6</v>
      </c>
      <c r="B18" s="67" t="s">
        <v>21</v>
      </c>
      <c r="C18" s="68">
        <f>SUM(C19:C22)</f>
        <v>117000</v>
      </c>
      <c r="D18" s="68">
        <f>SUM(D19:D22)</f>
        <v>118173</v>
      </c>
      <c r="E18" s="69">
        <f t="shared" si="0"/>
        <v>101.00256410256411</v>
      </c>
      <c r="F18" s="54">
        <f t="shared" si="2"/>
        <v>-1173</v>
      </c>
    </row>
    <row r="19" spans="1:7" ht="18" customHeight="1">
      <c r="A19" s="24"/>
      <c r="B19" s="28" t="s">
        <v>22</v>
      </c>
      <c r="C19" s="42">
        <v>20000</v>
      </c>
      <c r="D19" s="47">
        <v>13599</v>
      </c>
      <c r="E19" s="57">
        <f t="shared" si="0"/>
        <v>67.995000000000005</v>
      </c>
      <c r="F19" s="58">
        <f t="shared" si="2"/>
        <v>6401</v>
      </c>
    </row>
    <row r="20" spans="1:7" ht="18" customHeight="1">
      <c r="A20" s="26"/>
      <c r="B20" s="27" t="s">
        <v>23</v>
      </c>
      <c r="C20" s="41">
        <v>75000</v>
      </c>
      <c r="D20" s="48">
        <v>85192</v>
      </c>
      <c r="E20" s="55">
        <f t="shared" si="0"/>
        <v>113.58933333333333</v>
      </c>
      <c r="F20" s="56">
        <f t="shared" si="2"/>
        <v>-10192</v>
      </c>
    </row>
    <row r="21" spans="1:7" ht="18" customHeight="1">
      <c r="A21" s="26"/>
      <c r="B21" s="27" t="s">
        <v>24</v>
      </c>
      <c r="C21" s="41">
        <v>5000</v>
      </c>
      <c r="D21" s="48">
        <v>3419</v>
      </c>
      <c r="E21" s="55">
        <f t="shared" si="0"/>
        <v>68.38</v>
      </c>
      <c r="F21" s="56">
        <f t="shared" si="2"/>
        <v>1581</v>
      </c>
    </row>
    <row r="22" spans="1:7" ht="18" customHeight="1">
      <c r="A22" s="26"/>
      <c r="B22" s="27" t="s">
        <v>25</v>
      </c>
      <c r="C22" s="41">
        <v>17000</v>
      </c>
      <c r="D22" s="48">
        <v>15963</v>
      </c>
      <c r="E22" s="55">
        <f t="shared" si="0"/>
        <v>93.9</v>
      </c>
      <c r="F22" s="56">
        <f t="shared" si="2"/>
        <v>1037</v>
      </c>
    </row>
    <row r="23" spans="1:7" ht="18" customHeight="1">
      <c r="A23" s="26" t="s">
        <v>7</v>
      </c>
      <c r="B23" s="27" t="s">
        <v>26</v>
      </c>
      <c r="C23" s="41">
        <v>35000</v>
      </c>
      <c r="D23" s="48">
        <v>29546</v>
      </c>
      <c r="E23" s="55">
        <f t="shared" si="0"/>
        <v>84.417142857142863</v>
      </c>
      <c r="F23" s="56">
        <f t="shared" si="2"/>
        <v>5454</v>
      </c>
    </row>
    <row r="24" spans="1:7" ht="18" customHeight="1">
      <c r="A24" s="16" t="s">
        <v>9</v>
      </c>
      <c r="B24" s="29" t="s">
        <v>27</v>
      </c>
      <c r="C24" s="37">
        <v>230000</v>
      </c>
      <c r="D24" s="48">
        <v>196658</v>
      </c>
      <c r="E24" s="55">
        <f t="shared" si="0"/>
        <v>85.503478260869571</v>
      </c>
      <c r="F24" s="56">
        <f t="shared" si="2"/>
        <v>33342</v>
      </c>
    </row>
    <row r="25" spans="1:7" ht="18" customHeight="1">
      <c r="A25" s="16" t="s">
        <v>11</v>
      </c>
      <c r="B25" s="29" t="s">
        <v>28</v>
      </c>
      <c r="C25" s="37">
        <v>30000</v>
      </c>
      <c r="D25" s="48">
        <v>21967</v>
      </c>
      <c r="E25" s="55">
        <f t="shared" si="0"/>
        <v>73.223333333333329</v>
      </c>
      <c r="F25" s="56">
        <f t="shared" si="2"/>
        <v>8033</v>
      </c>
    </row>
    <row r="26" spans="1:7" ht="18" customHeight="1">
      <c r="A26" s="16" t="s">
        <v>13</v>
      </c>
      <c r="B26" s="29" t="s">
        <v>29</v>
      </c>
      <c r="C26" s="37">
        <v>15000</v>
      </c>
      <c r="D26" s="48">
        <v>13888</v>
      </c>
      <c r="E26" s="55">
        <f t="shared" si="0"/>
        <v>92.586666666666673</v>
      </c>
      <c r="F26" s="56">
        <f t="shared" si="2"/>
        <v>1112</v>
      </c>
    </row>
    <row r="27" spans="1:7" ht="18" customHeight="1">
      <c r="A27" s="16" t="s">
        <v>30</v>
      </c>
      <c r="B27" s="29" t="s">
        <v>31</v>
      </c>
      <c r="C27" s="37">
        <v>200000</v>
      </c>
      <c r="D27" s="48">
        <v>98291</v>
      </c>
      <c r="E27" s="55">
        <f t="shared" si="0"/>
        <v>49.145499999999998</v>
      </c>
      <c r="F27" s="56">
        <f t="shared" si="2"/>
        <v>101709</v>
      </c>
    </row>
    <row r="28" spans="1:7" ht="18" customHeight="1">
      <c r="A28" s="16" t="s">
        <v>32</v>
      </c>
      <c r="B28" s="29" t="s">
        <v>33</v>
      </c>
      <c r="C28" s="37">
        <v>15000</v>
      </c>
      <c r="D28" s="48">
        <v>11439</v>
      </c>
      <c r="E28" s="55">
        <f t="shared" si="0"/>
        <v>76.260000000000005</v>
      </c>
      <c r="F28" s="56">
        <f t="shared" si="2"/>
        <v>3561</v>
      </c>
    </row>
    <row r="29" spans="1:7" ht="18" customHeight="1">
      <c r="A29" s="16" t="s">
        <v>34</v>
      </c>
      <c r="B29" s="29" t="s">
        <v>48</v>
      </c>
      <c r="C29" s="37">
        <v>15000</v>
      </c>
      <c r="D29" s="48">
        <v>11566</v>
      </c>
      <c r="E29" s="55">
        <f t="shared" si="0"/>
        <v>77.106666666666669</v>
      </c>
      <c r="F29" s="56">
        <f t="shared" si="2"/>
        <v>3434</v>
      </c>
    </row>
    <row r="30" spans="1:7" ht="18" customHeight="1">
      <c r="A30" s="16" t="s">
        <v>35</v>
      </c>
      <c r="B30" s="29" t="s">
        <v>36</v>
      </c>
      <c r="C30" s="37">
        <v>8000</v>
      </c>
      <c r="D30" s="48">
        <v>4619</v>
      </c>
      <c r="E30" s="55">
        <f t="shared" si="0"/>
        <v>57.737499999999997</v>
      </c>
      <c r="F30" s="56">
        <f t="shared" si="2"/>
        <v>3381</v>
      </c>
    </row>
    <row r="31" spans="1:7" ht="18" customHeight="1">
      <c r="A31" s="16" t="s">
        <v>37</v>
      </c>
      <c r="B31" s="29" t="s">
        <v>58</v>
      </c>
      <c r="C31" s="37">
        <v>10000</v>
      </c>
      <c r="D31" s="48">
        <v>7984</v>
      </c>
      <c r="E31" s="55">
        <f t="shared" si="0"/>
        <v>79.84</v>
      </c>
      <c r="F31" s="56">
        <f t="shared" si="2"/>
        <v>2016</v>
      </c>
    </row>
    <row r="32" spans="1:7" ht="18" customHeight="1">
      <c r="A32" s="16" t="s">
        <v>38</v>
      </c>
      <c r="B32" s="29" t="s">
        <v>39</v>
      </c>
      <c r="C32" s="37">
        <v>20000</v>
      </c>
      <c r="D32" s="48">
        <v>24562</v>
      </c>
      <c r="E32" s="55">
        <f t="shared" si="0"/>
        <v>122.81</v>
      </c>
      <c r="F32" s="56">
        <f t="shared" si="2"/>
        <v>-4562</v>
      </c>
    </row>
    <row r="33" spans="1:8" ht="18" customHeight="1">
      <c r="A33" s="16" t="s">
        <v>40</v>
      </c>
      <c r="B33" s="30" t="s">
        <v>41</v>
      </c>
      <c r="C33" s="37">
        <v>20000</v>
      </c>
      <c r="D33" s="48">
        <v>19159</v>
      </c>
      <c r="E33" s="55">
        <f t="shared" si="0"/>
        <v>95.795000000000002</v>
      </c>
      <c r="F33" s="56">
        <f t="shared" si="2"/>
        <v>841</v>
      </c>
    </row>
    <row r="34" spans="1:8" ht="18" customHeight="1" thickBot="1">
      <c r="A34" s="16" t="s">
        <v>50</v>
      </c>
      <c r="B34" s="30" t="s">
        <v>51</v>
      </c>
      <c r="C34" s="38">
        <v>9000</v>
      </c>
      <c r="D34" s="49">
        <v>8327</v>
      </c>
      <c r="E34" s="59">
        <f t="shared" si="0"/>
        <v>92.522222222222226</v>
      </c>
      <c r="F34" s="60">
        <f t="shared" si="2"/>
        <v>673</v>
      </c>
    </row>
    <row r="35" spans="1:8" ht="60.6" customHeight="1" thickBot="1">
      <c r="A35" s="12">
        <v>3</v>
      </c>
      <c r="B35" s="31" t="s">
        <v>60</v>
      </c>
      <c r="C35" s="15">
        <f>SUM(C36:C38)</f>
        <v>403000</v>
      </c>
      <c r="D35" s="35">
        <f>SUM(D36:D38)</f>
        <v>0</v>
      </c>
      <c r="E35" s="52">
        <f t="shared" si="0"/>
        <v>0</v>
      </c>
      <c r="F35" s="54">
        <f t="shared" si="2"/>
        <v>403000</v>
      </c>
      <c r="G35" s="2"/>
    </row>
    <row r="36" spans="1:8" ht="40.950000000000003" customHeight="1">
      <c r="A36" s="16" t="s">
        <v>9</v>
      </c>
      <c r="B36" s="29" t="s">
        <v>47</v>
      </c>
      <c r="C36" s="36">
        <v>20000</v>
      </c>
      <c r="D36" s="47"/>
      <c r="E36" s="57">
        <f t="shared" si="0"/>
        <v>0</v>
      </c>
      <c r="F36" s="58">
        <f t="shared" si="2"/>
        <v>20000</v>
      </c>
    </row>
    <row r="37" spans="1:8" ht="45" customHeight="1">
      <c r="A37" s="16" t="s">
        <v>11</v>
      </c>
      <c r="B37" s="29" t="s">
        <v>49</v>
      </c>
      <c r="C37" s="37">
        <v>130000</v>
      </c>
      <c r="D37" s="48"/>
      <c r="E37" s="55">
        <f t="shared" si="0"/>
        <v>0</v>
      </c>
      <c r="F37" s="56">
        <f t="shared" si="2"/>
        <v>130000</v>
      </c>
    </row>
    <row r="38" spans="1:8" ht="44.4" customHeight="1" thickBot="1">
      <c r="A38" s="16" t="s">
        <v>13</v>
      </c>
      <c r="B38" s="29" t="s">
        <v>45</v>
      </c>
      <c r="C38" s="38">
        <v>253000</v>
      </c>
      <c r="D38" s="49"/>
      <c r="E38" s="59">
        <f t="shared" si="0"/>
        <v>0</v>
      </c>
      <c r="F38" s="60">
        <f t="shared" si="2"/>
        <v>253000</v>
      </c>
    </row>
    <row r="39" spans="1:8" ht="35.25" customHeight="1" thickBot="1">
      <c r="A39" s="12" t="s">
        <v>55</v>
      </c>
      <c r="B39" s="31" t="s">
        <v>42</v>
      </c>
      <c r="C39" s="35">
        <f>SUM(C40:C44)</f>
        <v>1900000</v>
      </c>
      <c r="D39" s="35">
        <f>SUM(D40:D44)</f>
        <v>3046436</v>
      </c>
      <c r="E39" s="52">
        <f t="shared" si="0"/>
        <v>160.33873684210528</v>
      </c>
      <c r="F39" s="54">
        <f t="shared" si="2"/>
        <v>-1146436</v>
      </c>
      <c r="G39" s="2"/>
    </row>
    <row r="40" spans="1:8" ht="52.2" customHeight="1">
      <c r="A40" s="16" t="s">
        <v>6</v>
      </c>
      <c r="B40" s="34" t="s">
        <v>66</v>
      </c>
      <c r="C40" s="36">
        <v>1100000</v>
      </c>
      <c r="D40" s="47">
        <v>963364</v>
      </c>
      <c r="E40" s="57">
        <f t="shared" si="0"/>
        <v>87.578545454545448</v>
      </c>
      <c r="F40" s="58">
        <f t="shared" si="2"/>
        <v>136636</v>
      </c>
    </row>
    <row r="41" spans="1:8" ht="28.8" customHeight="1">
      <c r="A41" s="16" t="s">
        <v>7</v>
      </c>
      <c r="B41" s="29" t="s">
        <v>43</v>
      </c>
      <c r="C41" s="37">
        <v>100000</v>
      </c>
      <c r="D41" s="48">
        <v>83512</v>
      </c>
      <c r="E41" s="55">
        <f t="shared" si="0"/>
        <v>83.512</v>
      </c>
      <c r="F41" s="56">
        <f t="shared" si="2"/>
        <v>16488</v>
      </c>
    </row>
    <row r="42" spans="1:8" ht="33.6" customHeight="1">
      <c r="A42" s="16" t="s">
        <v>9</v>
      </c>
      <c r="B42" s="29" t="s">
        <v>52</v>
      </c>
      <c r="C42" s="37">
        <v>200000</v>
      </c>
      <c r="D42" s="48">
        <v>178020</v>
      </c>
      <c r="E42" s="55">
        <f t="shared" si="0"/>
        <v>89.01</v>
      </c>
      <c r="F42" s="56">
        <f t="shared" si="2"/>
        <v>21980</v>
      </c>
      <c r="H42" s="2"/>
    </row>
    <row r="43" spans="1:8" ht="34.799999999999997" customHeight="1">
      <c r="A43" s="16" t="s">
        <v>11</v>
      </c>
      <c r="B43" s="72" t="s">
        <v>73</v>
      </c>
      <c r="C43" s="37">
        <v>300000</v>
      </c>
      <c r="D43" s="48">
        <v>1630281</v>
      </c>
      <c r="E43" s="55">
        <f t="shared" si="0"/>
        <v>543.42700000000002</v>
      </c>
      <c r="F43" s="56">
        <f t="shared" si="2"/>
        <v>-1330281</v>
      </c>
      <c r="H43" s="2"/>
    </row>
    <row r="44" spans="1:8" ht="28.2" customHeight="1" thickBot="1">
      <c r="A44" s="16" t="s">
        <v>13</v>
      </c>
      <c r="B44" s="29" t="s">
        <v>61</v>
      </c>
      <c r="C44" s="38">
        <v>200000</v>
      </c>
      <c r="D44" s="49">
        <v>191259</v>
      </c>
      <c r="E44" s="59">
        <f t="shared" si="0"/>
        <v>95.629499999999993</v>
      </c>
      <c r="F44" s="60">
        <f t="shared" si="2"/>
        <v>8741</v>
      </c>
      <c r="H44" s="2"/>
    </row>
    <row r="45" spans="1:8" ht="39" customHeight="1" thickBot="1">
      <c r="A45" s="12" t="s">
        <v>56</v>
      </c>
      <c r="B45" s="31" t="s">
        <v>44</v>
      </c>
      <c r="C45" s="35">
        <f>SUM(C46:C48)</f>
        <v>462700</v>
      </c>
      <c r="D45" s="35">
        <f>SUM(D46:D48)</f>
        <v>345928</v>
      </c>
      <c r="E45" s="52">
        <f t="shared" si="0"/>
        <v>74.762913334774154</v>
      </c>
      <c r="F45" s="54">
        <f t="shared" si="2"/>
        <v>116772</v>
      </c>
      <c r="G45" s="2"/>
      <c r="H45" s="2"/>
    </row>
    <row r="46" spans="1:8" ht="17.399999999999999" customHeight="1">
      <c r="A46" s="16" t="s">
        <v>6</v>
      </c>
      <c r="B46" s="29" t="s">
        <v>57</v>
      </c>
      <c r="C46" s="36">
        <v>170000</v>
      </c>
      <c r="D46" s="47">
        <v>165600</v>
      </c>
      <c r="E46" s="57">
        <f t="shared" si="0"/>
        <v>97.411764705882348</v>
      </c>
      <c r="F46" s="58">
        <f t="shared" si="2"/>
        <v>4400</v>
      </c>
    </row>
    <row r="47" spans="1:8" ht="17.399999999999999" customHeight="1">
      <c r="A47" s="16" t="s">
        <v>7</v>
      </c>
      <c r="B47" s="29" t="s">
        <v>59</v>
      </c>
      <c r="C47" s="37">
        <v>192700</v>
      </c>
      <c r="D47" s="48">
        <v>104960</v>
      </c>
      <c r="E47" s="55">
        <f t="shared" si="0"/>
        <v>54.468085106382979</v>
      </c>
      <c r="F47" s="56">
        <f t="shared" si="2"/>
        <v>87740</v>
      </c>
    </row>
    <row r="48" spans="1:8" ht="17.399999999999999" customHeight="1">
      <c r="A48" s="16" t="s">
        <v>9</v>
      </c>
      <c r="B48" s="29" t="s">
        <v>62</v>
      </c>
      <c r="C48" s="37">
        <v>100000</v>
      </c>
      <c r="D48" s="48">
        <v>75368</v>
      </c>
      <c r="E48" s="55">
        <f t="shared" si="0"/>
        <v>75.367999999999995</v>
      </c>
      <c r="F48" s="56">
        <f t="shared" si="2"/>
        <v>24632</v>
      </c>
    </row>
    <row r="49" spans="1:6" ht="44.4" customHeight="1">
      <c r="A49" s="1"/>
      <c r="B49" s="1"/>
    </row>
    <row r="50" spans="1:6">
      <c r="A50" s="1"/>
      <c r="B50" s="1"/>
    </row>
    <row r="51" spans="1:6">
      <c r="A51" s="3"/>
      <c r="B51" s="73" t="s">
        <v>74</v>
      </c>
      <c r="C51" s="7"/>
      <c r="F51" s="74">
        <v>1355985.12</v>
      </c>
    </row>
    <row r="52" spans="1:6">
      <c r="A52" s="3"/>
      <c r="B52" s="4"/>
      <c r="C52" s="5"/>
      <c r="D52" s="45"/>
      <c r="E52" s="53"/>
    </row>
    <row r="53" spans="1:6">
      <c r="A53" s="3"/>
      <c r="B53" s="4"/>
      <c r="C53" s="5"/>
      <c r="D53" s="45"/>
      <c r="E53" s="53"/>
    </row>
    <row r="54" spans="1:6">
      <c r="B54" t="s">
        <v>71</v>
      </c>
      <c r="F54" t="s">
        <v>46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Бухгалтер</cp:lastModifiedBy>
  <cp:lastPrinted>2022-03-04T07:01:18Z</cp:lastPrinted>
  <dcterms:created xsi:type="dcterms:W3CDTF">2015-03-11T09:52:00Z</dcterms:created>
  <dcterms:modified xsi:type="dcterms:W3CDTF">2022-03-04T07:07:42Z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1049-10.2.0.5908</vt:lpwstr>
  </property>
</Properties>
</file>