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6" windowWidth="16128" windowHeight="5412"/>
  </bookViews>
  <sheets>
    <sheet name="октяб" sheetId="4" r:id="rId1"/>
    <sheet name="3 кв 25" sheetId="3" r:id="rId2"/>
    <sheet name="2 кв 25" sheetId="2" r:id="rId3"/>
    <sheet name="1 кв 25" sheetId="1" r:id="rId4"/>
  </sheets>
  <calcPr calcId="124519" refMode="R1C1"/>
</workbook>
</file>

<file path=xl/calcChain.xml><?xml version="1.0" encoding="utf-8"?>
<calcChain xmlns="http://schemas.openxmlformats.org/spreadsheetml/2006/main">
  <c r="D8" i="4"/>
  <c r="D50" l="1"/>
  <c r="F50" s="1"/>
  <c r="F49"/>
  <c r="E49"/>
  <c r="F48"/>
  <c r="E48"/>
  <c r="F47"/>
  <c r="E47"/>
  <c r="F44"/>
  <c r="E44"/>
  <c r="F43"/>
  <c r="E43"/>
  <c r="D42"/>
  <c r="C42"/>
  <c r="F41"/>
  <c r="E41"/>
  <c r="F40"/>
  <c r="E40"/>
  <c r="F39"/>
  <c r="E39"/>
  <c r="F38"/>
  <c r="E38"/>
  <c r="D37"/>
  <c r="C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D18"/>
  <c r="C18"/>
  <c r="F17"/>
  <c r="E17"/>
  <c r="F16"/>
  <c r="E16"/>
  <c r="F15"/>
  <c r="E15"/>
  <c r="D14"/>
  <c r="C14"/>
  <c r="D13"/>
  <c r="C13"/>
  <c r="F12"/>
  <c r="E12"/>
  <c r="F11"/>
  <c r="E11"/>
  <c r="F10"/>
  <c r="E10"/>
  <c r="F9"/>
  <c r="E9"/>
  <c r="C8"/>
  <c r="D50" i="3"/>
  <c r="F50" s="1"/>
  <c r="F49"/>
  <c r="E49"/>
  <c r="F48"/>
  <c r="E48"/>
  <c r="F47"/>
  <c r="E47"/>
  <c r="F44"/>
  <c r="E44"/>
  <c r="F43"/>
  <c r="E43"/>
  <c r="D42"/>
  <c r="E42" s="1"/>
  <c r="C42"/>
  <c r="F41"/>
  <c r="E41"/>
  <c r="F40"/>
  <c r="E40"/>
  <c r="F39"/>
  <c r="E39"/>
  <c r="F38"/>
  <c r="E38"/>
  <c r="D37"/>
  <c r="C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D18"/>
  <c r="C18"/>
  <c r="F17"/>
  <c r="E17"/>
  <c r="F16"/>
  <c r="E16"/>
  <c r="F15"/>
  <c r="E15"/>
  <c r="D14"/>
  <c r="C14"/>
  <c r="D13"/>
  <c r="C13"/>
  <c r="F12"/>
  <c r="E12"/>
  <c r="F11"/>
  <c r="E11"/>
  <c r="F10"/>
  <c r="E10"/>
  <c r="F9"/>
  <c r="E9"/>
  <c r="D8"/>
  <c r="C8"/>
  <c r="D52" i="2"/>
  <c r="F52" s="1"/>
  <c r="F51"/>
  <c r="E51"/>
  <c r="F50"/>
  <c r="E50"/>
  <c r="F49"/>
  <c r="E49"/>
  <c r="F44"/>
  <c r="E44"/>
  <c r="F43"/>
  <c r="E43"/>
  <c r="D42"/>
  <c r="C42"/>
  <c r="F41"/>
  <c r="E41"/>
  <c r="F40"/>
  <c r="E40"/>
  <c r="F39"/>
  <c r="E39"/>
  <c r="F38"/>
  <c r="E38"/>
  <c r="D37"/>
  <c r="C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D18"/>
  <c r="C18"/>
  <c r="F17"/>
  <c r="E17"/>
  <c r="F16"/>
  <c r="E16"/>
  <c r="F15"/>
  <c r="E15"/>
  <c r="D14"/>
  <c r="C14"/>
  <c r="D13"/>
  <c r="C13"/>
  <c r="F12"/>
  <c r="E12"/>
  <c r="F11"/>
  <c r="E11"/>
  <c r="F10"/>
  <c r="E10"/>
  <c r="F9"/>
  <c r="E9"/>
  <c r="D8"/>
  <c r="C8"/>
  <c r="D52" i="1"/>
  <c r="F52" s="1"/>
  <c r="F51"/>
  <c r="E51"/>
  <c r="F50"/>
  <c r="E50"/>
  <c r="F49"/>
  <c r="E49"/>
  <c r="F44"/>
  <c r="E44"/>
  <c r="F43"/>
  <c r="E43"/>
  <c r="D42"/>
  <c r="F42" s="1"/>
  <c r="C42"/>
  <c r="F41"/>
  <c r="E41"/>
  <c r="F40"/>
  <c r="E40"/>
  <c r="F39"/>
  <c r="E39"/>
  <c r="F38"/>
  <c r="E38"/>
  <c r="D37"/>
  <c r="C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D18"/>
  <c r="D13" s="1"/>
  <c r="C18"/>
  <c r="F17"/>
  <c r="E17"/>
  <c r="F16"/>
  <c r="E16"/>
  <c r="F15"/>
  <c r="E15"/>
  <c r="D14"/>
  <c r="C14"/>
  <c r="F12"/>
  <c r="E12"/>
  <c r="F11"/>
  <c r="E11"/>
  <c r="F10"/>
  <c r="E10"/>
  <c r="F9"/>
  <c r="E9"/>
  <c r="D8"/>
  <c r="C8"/>
  <c r="E37" i="4" l="1"/>
  <c r="E42"/>
  <c r="E18"/>
  <c r="E13"/>
  <c r="E14"/>
  <c r="E8"/>
  <c r="F8"/>
  <c r="F13"/>
  <c r="F14"/>
  <c r="F18"/>
  <c r="F37"/>
  <c r="F42"/>
  <c r="E8" i="3"/>
  <c r="E14"/>
  <c r="F42"/>
  <c r="E18"/>
  <c r="E13"/>
  <c r="E37"/>
  <c r="F8"/>
  <c r="F13"/>
  <c r="F14"/>
  <c r="F18"/>
  <c r="F37"/>
  <c r="E42" i="2"/>
  <c r="E37"/>
  <c r="F18"/>
  <c r="F13"/>
  <c r="F14"/>
  <c r="F8"/>
  <c r="E8"/>
  <c r="E13"/>
  <c r="E14"/>
  <c r="E18"/>
  <c r="F37"/>
  <c r="F42"/>
  <c r="F37" i="1"/>
  <c r="C13"/>
  <c r="E37"/>
  <c r="F18"/>
  <c r="F13"/>
  <c r="F14"/>
  <c r="E8"/>
  <c r="F8"/>
  <c r="E13"/>
  <c r="E14"/>
  <c r="E18"/>
  <c r="E42"/>
</calcChain>
</file>

<file path=xl/sharedStrings.xml><?xml version="1.0" encoding="utf-8"?>
<sst xmlns="http://schemas.openxmlformats.org/spreadsheetml/2006/main" count="370" uniqueCount="81">
  <si>
    <t xml:space="preserve">                                                   </t>
  </si>
  <si>
    <t xml:space="preserve">                               руб.</t>
  </si>
  <si>
    <t>№</t>
  </si>
  <si>
    <t>Статьи поступлений и расходов</t>
  </si>
  <si>
    <t xml:space="preserve">Факт </t>
  </si>
  <si>
    <t>%</t>
  </si>
  <si>
    <t>отклонение</t>
  </si>
  <si>
    <t>I</t>
  </si>
  <si>
    <t>II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</si>
  <si>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</si>
  <si>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</si>
  <si>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</si>
  <si>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</si>
  <si>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</si>
  <si>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>Прочие доходы</t>
  </si>
  <si>
    <t>г)</t>
  </si>
  <si>
    <t>Доходы от коммерческой деятельности</t>
  </si>
  <si>
    <r>
      <rPr>
        <b/>
        <sz val="12"/>
        <rFont val="Times New Roman"/>
        <family val="1"/>
        <charset val="204"/>
      </rPr>
      <t>Всего расходов</t>
    </r>
    <r>
      <rPr>
        <b/>
        <sz val="10"/>
        <rFont val="Times New Roman"/>
        <family val="1"/>
        <charset val="204"/>
      </rPr>
      <t xml:space="preserve"> (включенных в членский обязательный взнос)</t>
    </r>
  </si>
  <si>
    <r>
      <t xml:space="preserve"> </t>
    </r>
    <r>
      <rPr>
        <b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.</t>
    </r>
  </si>
  <si>
    <t xml:space="preserve">Фонд ЗП </t>
  </si>
  <si>
    <t>Ф З П сотрудников ЖК</t>
  </si>
  <si>
    <t>Премиальный фонд  20% (от оклада)</t>
  </si>
  <si>
    <t xml:space="preserve">Налоги с ФЗП   30,2% в т.ч  (22% на ОПС; 5,1% на  ОМС; 2,9% на ОСС; 0,2% от НС) </t>
  </si>
  <si>
    <r>
      <t>2</t>
    </r>
    <r>
      <rPr>
        <sz val="12"/>
        <rFont val="Times New Roman"/>
        <family val="1"/>
        <charset val="204"/>
      </rPr>
      <t>.</t>
    </r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</si>
  <si>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</si>
  <si>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</si>
  <si>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</si>
  <si>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</si>
  <si>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</si>
  <si>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</si>
  <si>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</si>
  <si>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</si>
  <si>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</si>
  <si>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д)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</si>
  <si>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</si>
  <si>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</si>
  <si>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</si>
  <si>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</si>
  <si>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</si>
  <si>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</si>
  <si>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Текущий общий анализ воды</t>
  </si>
  <si>
    <t>и)</t>
  </si>
  <si>
    <t>Канц. товары</t>
  </si>
  <si>
    <t>к)</t>
  </si>
  <si>
    <t>Расходы на проведение собрания</t>
  </si>
  <si>
    <t>л)</t>
  </si>
  <si>
    <t>Обще-хозяйственные расходы</t>
  </si>
  <si>
    <t>м)</t>
  </si>
  <si>
    <t>Прочие расходы</t>
  </si>
  <si>
    <t>н)</t>
  </si>
  <si>
    <t>Вывоз мусора</t>
  </si>
  <si>
    <t>о)</t>
  </si>
  <si>
    <t>Видеонаблюдение</t>
  </si>
  <si>
    <t>Расходы на содержание, ремонт и обслуживание водопровода: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</si>
  <si>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</si>
  <si>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>Техобслуживание насосов иремонт насосных станций № 1 и № 2</t>
  </si>
  <si>
    <t>Текущий ремонт поливного водопровода, хозпитьевого водопровода, емкостей для забора воды (сварка порывов и свищей, замена труб, чистка труб, чистка иремонт емкостей)</t>
  </si>
  <si>
    <t>Ремонт и оборудование скважины</t>
  </si>
  <si>
    <t>Расходы на поддержание внутреннего порядка, обеспечение пожарной безопасности:</t>
  </si>
  <si>
    <t>Пожертвование на добравольную пожарную команду</t>
  </si>
  <si>
    <t xml:space="preserve">Благоустройство территории ЖК </t>
  </si>
  <si>
    <r>
      <t xml:space="preserve">Расходы на  проведение работ по переформлению Лецензии </t>
    </r>
    <r>
      <rPr>
        <sz val="12"/>
        <rFont val="Times New Roman"/>
        <family val="1"/>
        <charset val="204"/>
      </rPr>
      <t xml:space="preserve">на право пользование недрами (хозпитьевого и технологического обеспечения водой кооператива на срок 25 лет  ( ранее учтенные в чл. взносах прошлых лет)  </t>
    </r>
    <r>
      <rPr>
        <b/>
        <sz val="12"/>
        <rFont val="Times New Roman"/>
        <family val="1"/>
        <charset val="204"/>
      </rPr>
      <t>Справочно</t>
    </r>
  </si>
  <si>
    <t>Переоформление Лицензии на право пользования недрами ( регламентные работы, экспертиза и сдача в Мин. недр и ресурсов ПФО)</t>
  </si>
  <si>
    <t>Коммерческая деятельность</t>
  </si>
  <si>
    <t>План на 2024 г.</t>
  </si>
  <si>
    <t>Факт</t>
  </si>
  <si>
    <t>Поступление средств за услуги по контракту с Администрацией с. Подстепки за очистку дорог от снега</t>
  </si>
  <si>
    <t>Расходы на очистку дорог от снега</t>
  </si>
  <si>
    <t>Налог на доходы</t>
  </si>
  <si>
    <t>Прибыль</t>
  </si>
  <si>
    <t>Правление ЖК "НАДЕЖДА"</t>
  </si>
  <si>
    <t xml:space="preserve">  Исполнение  Сметы доходов и расходов на 2025г.</t>
  </si>
  <si>
    <t>План на 2025г.</t>
  </si>
  <si>
    <t>Денежные средства на 01.01.2025</t>
  </si>
  <si>
    <t>Членские, обязательные взносы 2025г. (1100руб за сот*7288 сот)</t>
  </si>
  <si>
    <t>Январь-март  2025г.</t>
  </si>
  <si>
    <t>Январь-июнь  2025г.</t>
  </si>
  <si>
    <t>Расходы по программе мониторинга недропользования</t>
  </si>
  <si>
    <t>Январь-сентябрь  2025г.</t>
  </si>
  <si>
    <t>План на 2025 г.</t>
  </si>
  <si>
    <t>Январь-декабрь  2025г.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</si>
</sst>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12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0" borderId="0" xfId="0" applyFont="1" applyBorder="1" applyAlignment="1">
      <alignment horizontal="center" vertical="center"/>
    </xf>
    <xf numFmtId="44" fontId="4" fillId="0" borderId="0" xfId="0" applyNumberFormat="1" applyFont="1" applyBorder="1"/>
    <xf numFmtId="164" fontId="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2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" fontId="6" fillId="0" borderId="0" xfId="0" applyNumberFormat="1" applyFont="1" applyBorder="1"/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7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0" fillId="2" borderId="7" xfId="0" applyNumberFormat="1" applyFill="1" applyBorder="1" applyAlignment="1">
      <alignment horizontal="right" vertical="center"/>
    </xf>
    <xf numFmtId="3" fontId="8" fillId="0" borderId="8" xfId="0" applyNumberFormat="1" applyFon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3" fontId="0" fillId="2" borderId="11" xfId="0" applyNumberFormat="1" applyFill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0" fillId="0" borderId="13" xfId="0" applyNumberFormat="1" applyBorder="1" applyAlignment="1">
      <alignment horizontal="right" vertical="center"/>
    </xf>
    <xf numFmtId="3" fontId="8" fillId="0" borderId="1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3" fontId="0" fillId="0" borderId="0" xfId="0" applyNumberFormat="1"/>
    <xf numFmtId="0" fontId="3" fillId="2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top" wrapText="1"/>
    </xf>
    <xf numFmtId="3" fontId="5" fillId="2" borderId="11" xfId="0" applyNumberFormat="1" applyFont="1" applyFill="1" applyBorder="1" applyAlignment="1">
      <alignment horizontal="center" vertical="center" wrapText="1"/>
    </xf>
    <xf numFmtId="3" fontId="0" fillId="2" borderId="11" xfId="0" applyNumberFormat="1" applyFill="1" applyBorder="1" applyAlignment="1">
      <alignment horizontal="center" vertical="center"/>
    </xf>
    <xf numFmtId="0" fontId="0" fillId="0" borderId="0" xfId="0" applyBorder="1"/>
    <xf numFmtId="3" fontId="5" fillId="2" borderId="13" xfId="0" applyNumberFormat="1" applyFont="1" applyFill="1" applyBorder="1" applyAlignment="1">
      <alignment horizontal="center" vertical="center" wrapText="1"/>
    </xf>
    <xf numFmtId="3" fontId="0" fillId="2" borderId="13" xfId="0" applyNumberForma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3" fontId="0" fillId="0" borderId="15" xfId="0" applyNumberForma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center" wrapText="1"/>
    </xf>
    <xf numFmtId="3" fontId="0" fillId="0" borderId="7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5" fillId="2" borderId="6" xfId="0" applyFont="1" applyFill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3" fontId="0" fillId="2" borderId="13" xfId="0" applyNumberFormat="1" applyFill="1" applyBorder="1" applyAlignment="1">
      <alignment horizontal="right" vertical="center"/>
    </xf>
    <xf numFmtId="0" fontId="9" fillId="0" borderId="1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3" fontId="8" fillId="0" borderId="13" xfId="0" applyNumberFormat="1" applyFont="1" applyBorder="1" applyAlignment="1">
      <alignment horizontal="center" vertical="center" wrapText="1"/>
    </xf>
    <xf numFmtId="3" fontId="0" fillId="0" borderId="12" xfId="0" applyNumberFormat="1" applyBorder="1" applyAlignment="1">
      <alignment horizontal="right" vertical="center"/>
    </xf>
    <xf numFmtId="3" fontId="8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top" wrapText="1"/>
    </xf>
    <xf numFmtId="3" fontId="0" fillId="0" borderId="7" xfId="0" applyNumberFormat="1" applyFon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1" fillId="0" borderId="1" xfId="0" applyFont="1" applyBorder="1"/>
    <xf numFmtId="0" fontId="0" fillId="0" borderId="11" xfId="0" applyBorder="1" applyAlignment="1">
      <alignment horizontal="center"/>
    </xf>
    <xf numFmtId="3" fontId="0" fillId="0" borderId="11" xfId="0" applyNumberFormat="1" applyBorder="1" applyAlignment="1">
      <alignment horizontal="right" vertical="center"/>
    </xf>
    <xf numFmtId="3" fontId="0" fillId="0" borderId="1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11" xfId="0" applyNumberFormat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53"/>
  <sheetViews>
    <sheetView tabSelected="1" topLeftCell="A4" workbookViewId="0">
      <selection activeCell="K10" sqref="K10"/>
    </sheetView>
  </sheetViews>
  <sheetFormatPr defaultColWidth="9" defaultRowHeight="14.4"/>
  <cols>
    <col min="1" max="1" width="3.77734375" customWidth="1"/>
    <col min="2" max="2" width="46.77734375" customWidth="1"/>
    <col min="3" max="3" width="10.109375" customWidth="1"/>
    <col min="4" max="4" width="9.109375" customWidth="1"/>
    <col min="5" max="5" width="7.109375" customWidth="1"/>
    <col min="6" max="6" width="10.6640625" style="4" customWidth="1"/>
  </cols>
  <sheetData>
    <row r="2" spans="1:10" ht="15.6">
      <c r="A2" s="1"/>
      <c r="B2" s="2"/>
      <c r="C2" s="3"/>
    </row>
    <row r="3" spans="1:10" ht="15.6">
      <c r="A3" s="1"/>
      <c r="B3" s="5"/>
      <c r="C3" s="6"/>
    </row>
    <row r="4" spans="1:10" ht="21">
      <c r="A4" s="7"/>
      <c r="B4" s="8" t="s">
        <v>71</v>
      </c>
      <c r="C4" s="9"/>
    </row>
    <row r="5" spans="1:10" ht="30" customHeight="1" thickBot="1">
      <c r="A5" s="7" t="s">
        <v>0</v>
      </c>
      <c r="B5" s="10" t="s">
        <v>80</v>
      </c>
      <c r="C5" s="11" t="s">
        <v>1</v>
      </c>
      <c r="F5" s="12"/>
    </row>
    <row r="6" spans="1:10" ht="48.6" customHeight="1" thickBot="1">
      <c r="A6" s="13" t="s">
        <v>2</v>
      </c>
      <c r="B6" s="14" t="s">
        <v>3</v>
      </c>
      <c r="C6" s="15" t="s">
        <v>72</v>
      </c>
      <c r="D6" s="16" t="s">
        <v>4</v>
      </c>
      <c r="E6" s="17" t="s">
        <v>5</v>
      </c>
      <c r="F6" s="18" t="s">
        <v>6</v>
      </c>
    </row>
    <row r="7" spans="1:10" ht="22.2" customHeight="1" thickBot="1">
      <c r="A7" s="13" t="s">
        <v>7</v>
      </c>
      <c r="B7" s="14" t="s">
        <v>73</v>
      </c>
      <c r="C7" s="19">
        <v>37263</v>
      </c>
      <c r="D7" s="16"/>
      <c r="E7" s="20"/>
      <c r="F7" s="21"/>
    </row>
    <row r="8" spans="1:10" ht="40.200000000000003" customHeight="1" thickBot="1">
      <c r="A8" s="13" t="s">
        <v>8</v>
      </c>
      <c r="B8" s="22" t="s">
        <v>9</v>
      </c>
      <c r="C8" s="19">
        <f>SUM(C9:C12)</f>
        <v>8679209</v>
      </c>
      <c r="D8" s="19">
        <f>SUM(D9:D12)</f>
        <v>8483001</v>
      </c>
      <c r="E8" s="23">
        <f>D8*100/C8</f>
        <v>97.739333158125348</v>
      </c>
      <c r="F8" s="24">
        <f>C8-D8</f>
        <v>196208</v>
      </c>
    </row>
    <row r="9" spans="1:10" ht="27.6" customHeight="1" thickBot="1">
      <c r="A9" s="25" t="s">
        <v>10</v>
      </c>
      <c r="B9" s="26" t="s">
        <v>74</v>
      </c>
      <c r="C9" s="27">
        <v>8016800</v>
      </c>
      <c r="D9" s="28">
        <v>7759783</v>
      </c>
      <c r="E9" s="29">
        <f t="shared" ref="E9:E44" si="0">D9*100/C9</f>
        <v>96.794020057878456</v>
      </c>
      <c r="F9" s="30">
        <f t="shared" ref="F9:F44" si="1">C9-D9</f>
        <v>257017</v>
      </c>
    </row>
    <row r="10" spans="1:10" ht="21" customHeight="1" thickBot="1">
      <c r="A10" s="25" t="s">
        <v>11</v>
      </c>
      <c r="B10" s="31" t="s">
        <v>12</v>
      </c>
      <c r="C10" s="32">
        <v>639409</v>
      </c>
      <c r="D10" s="33">
        <v>683558</v>
      </c>
      <c r="E10" s="34">
        <f t="shared" si="0"/>
        <v>106.90465726944726</v>
      </c>
      <c r="F10" s="30">
        <f t="shared" si="1"/>
        <v>-44149</v>
      </c>
    </row>
    <row r="11" spans="1:10" ht="17.399999999999999" customHeight="1" thickBot="1">
      <c r="A11" s="35" t="s">
        <v>13</v>
      </c>
      <c r="B11" s="36" t="s">
        <v>14</v>
      </c>
      <c r="C11" s="32">
        <v>20000</v>
      </c>
      <c r="D11" s="33">
        <v>23294</v>
      </c>
      <c r="E11" s="34">
        <f t="shared" si="0"/>
        <v>116.47</v>
      </c>
      <c r="F11" s="30">
        <f t="shared" si="1"/>
        <v>-3294</v>
      </c>
    </row>
    <row r="12" spans="1:10" ht="18" customHeight="1" thickBot="1">
      <c r="A12" s="37" t="s">
        <v>15</v>
      </c>
      <c r="B12" s="38" t="s">
        <v>16</v>
      </c>
      <c r="C12" s="39">
        <v>3000</v>
      </c>
      <c r="D12" s="40">
        <v>16366</v>
      </c>
      <c r="E12" s="41">
        <f t="shared" si="0"/>
        <v>545.5333333333333</v>
      </c>
      <c r="F12" s="30">
        <f t="shared" si="1"/>
        <v>-13366</v>
      </c>
    </row>
    <row r="13" spans="1:10" ht="36" customHeight="1" thickBot="1">
      <c r="A13" s="15" t="s">
        <v>8</v>
      </c>
      <c r="B13" s="42" t="s">
        <v>17</v>
      </c>
      <c r="C13" s="19">
        <f>C14+C18+C37+C42</f>
        <v>8716472</v>
      </c>
      <c r="D13" s="19">
        <f>D14+D18+D37+D42</f>
        <v>8701376</v>
      </c>
      <c r="E13" s="23">
        <f t="shared" si="0"/>
        <v>99.826810663763965</v>
      </c>
      <c r="F13" s="24">
        <f t="shared" si="1"/>
        <v>15096</v>
      </c>
      <c r="G13" s="43"/>
    </row>
    <row r="14" spans="1:10" ht="24.6" customHeight="1" thickBot="1">
      <c r="A14" s="44" t="s">
        <v>18</v>
      </c>
      <c r="B14" s="45" t="s">
        <v>19</v>
      </c>
      <c r="C14" s="46">
        <f>SUM(C15:C17)</f>
        <v>4970133</v>
      </c>
      <c r="D14" s="46">
        <f>SUM(D15:D17)</f>
        <v>4961409</v>
      </c>
      <c r="E14" s="29">
        <f t="shared" si="0"/>
        <v>99.824471498046435</v>
      </c>
      <c r="F14" s="30">
        <f t="shared" si="1"/>
        <v>8724</v>
      </c>
    </row>
    <row r="15" spans="1:10" ht="15" customHeight="1" thickBot="1">
      <c r="A15" s="47" t="s">
        <v>10</v>
      </c>
      <c r="B15" s="48" t="s">
        <v>20</v>
      </c>
      <c r="C15" s="49">
        <v>3344796</v>
      </c>
      <c r="D15" s="50">
        <v>3343594</v>
      </c>
      <c r="E15" s="34">
        <f t="shared" si="0"/>
        <v>99.964063578167398</v>
      </c>
      <c r="F15" s="30">
        <f t="shared" si="1"/>
        <v>1202</v>
      </c>
      <c r="J15" s="51"/>
    </row>
    <row r="16" spans="1:10" ht="15" customHeight="1" thickBot="1">
      <c r="A16" s="47" t="s">
        <v>11</v>
      </c>
      <c r="B16" s="48" t="s">
        <v>21</v>
      </c>
      <c r="C16" s="49">
        <v>472510</v>
      </c>
      <c r="D16" s="50">
        <v>467014</v>
      </c>
      <c r="E16" s="34">
        <f t="shared" si="0"/>
        <v>98.836850013756319</v>
      </c>
      <c r="F16" s="30">
        <f t="shared" si="1"/>
        <v>5496</v>
      </c>
    </row>
    <row r="17" spans="1:6" ht="27" customHeight="1" thickBot="1">
      <c r="A17" s="47" t="s">
        <v>13</v>
      </c>
      <c r="B17" s="48" t="s">
        <v>22</v>
      </c>
      <c r="C17" s="52">
        <v>1152827</v>
      </c>
      <c r="D17" s="53">
        <v>1150801</v>
      </c>
      <c r="E17" s="41">
        <f t="shared" si="0"/>
        <v>99.82425810637676</v>
      </c>
      <c r="F17" s="30">
        <f t="shared" si="1"/>
        <v>2026</v>
      </c>
    </row>
    <row r="18" spans="1:6" ht="23.4" customHeight="1" thickBot="1">
      <c r="A18" s="54" t="s">
        <v>23</v>
      </c>
      <c r="B18" s="55" t="s">
        <v>24</v>
      </c>
      <c r="C18" s="19">
        <f>SUM(C20:C36)</f>
        <v>701619</v>
      </c>
      <c r="D18" s="19">
        <f>SUM(D20:D36)</f>
        <v>608489</v>
      </c>
      <c r="E18" s="23">
        <f t="shared" si="0"/>
        <v>86.726414193458268</v>
      </c>
      <c r="F18" s="56">
        <f t="shared" si="1"/>
        <v>93130</v>
      </c>
    </row>
    <row r="19" spans="1:6" ht="12.6" customHeight="1">
      <c r="A19" s="57" t="s">
        <v>10</v>
      </c>
      <c r="B19" s="58" t="s">
        <v>25</v>
      </c>
      <c r="C19" s="59"/>
      <c r="D19" s="60"/>
      <c r="E19" s="29"/>
      <c r="F19" s="61"/>
    </row>
    <row r="20" spans="1:6" ht="13.2" customHeight="1">
      <c r="A20" s="47"/>
      <c r="B20" s="62" t="s">
        <v>26</v>
      </c>
      <c r="C20" s="59">
        <v>14214</v>
      </c>
      <c r="D20" s="33">
        <v>14214</v>
      </c>
      <c r="E20" s="34">
        <f t="shared" si="0"/>
        <v>100</v>
      </c>
      <c r="F20" s="61">
        <f t="shared" si="1"/>
        <v>0</v>
      </c>
    </row>
    <row r="21" spans="1:6" ht="13.2" customHeight="1">
      <c r="A21" s="47"/>
      <c r="B21" s="48" t="s">
        <v>27</v>
      </c>
      <c r="C21" s="49">
        <v>145638</v>
      </c>
      <c r="D21" s="33">
        <v>148079</v>
      </c>
      <c r="E21" s="34">
        <f t="shared" si="0"/>
        <v>101.67607355223225</v>
      </c>
      <c r="F21" s="61">
        <f t="shared" si="1"/>
        <v>-2441</v>
      </c>
    </row>
    <row r="22" spans="1:6" ht="13.2" customHeight="1">
      <c r="A22" s="47"/>
      <c r="B22" s="48" t="s">
        <v>28</v>
      </c>
      <c r="C22" s="49">
        <v>3419</v>
      </c>
      <c r="D22" s="33">
        <v>3419</v>
      </c>
      <c r="E22" s="34">
        <f t="shared" si="0"/>
        <v>100</v>
      </c>
      <c r="F22" s="61">
        <f t="shared" si="1"/>
        <v>0</v>
      </c>
    </row>
    <row r="23" spans="1:6" ht="13.2" customHeight="1">
      <c r="A23" s="47"/>
      <c r="B23" s="48" t="s">
        <v>29</v>
      </c>
      <c r="C23" s="49">
        <v>82848</v>
      </c>
      <c r="D23" s="33">
        <v>82848</v>
      </c>
      <c r="E23" s="34">
        <f t="shared" si="0"/>
        <v>100</v>
      </c>
      <c r="F23" s="61">
        <f t="shared" si="1"/>
        <v>0</v>
      </c>
    </row>
    <row r="24" spans="1:6" ht="16.95" customHeight="1">
      <c r="A24" s="47" t="s">
        <v>11</v>
      </c>
      <c r="B24" s="48" t="s">
        <v>30</v>
      </c>
      <c r="C24" s="49">
        <v>32000</v>
      </c>
      <c r="D24" s="33">
        <v>29519</v>
      </c>
      <c r="E24" s="34">
        <f t="shared" si="0"/>
        <v>92.246875000000003</v>
      </c>
      <c r="F24" s="61">
        <f t="shared" si="1"/>
        <v>2481</v>
      </c>
    </row>
    <row r="25" spans="1:6" ht="16.95" customHeight="1">
      <c r="A25" s="25" t="s">
        <v>13</v>
      </c>
      <c r="B25" s="63" t="s">
        <v>31</v>
      </c>
      <c r="C25" s="32">
        <v>230000</v>
      </c>
      <c r="D25" s="33">
        <v>208941</v>
      </c>
      <c r="E25" s="34">
        <f t="shared" si="0"/>
        <v>90.843913043478267</v>
      </c>
      <c r="F25" s="61">
        <f t="shared" si="1"/>
        <v>21059</v>
      </c>
    </row>
    <row r="26" spans="1:6" ht="16.95" customHeight="1">
      <c r="A26" s="25" t="s">
        <v>15</v>
      </c>
      <c r="B26" s="63" t="s">
        <v>32</v>
      </c>
      <c r="C26" s="32">
        <v>25000</v>
      </c>
      <c r="D26" s="33">
        <v>24755.599999999999</v>
      </c>
      <c r="E26" s="34">
        <f t="shared" si="0"/>
        <v>99.022400000000005</v>
      </c>
      <c r="F26" s="61">
        <f t="shared" si="1"/>
        <v>244.40000000000146</v>
      </c>
    </row>
    <row r="27" spans="1:6" ht="16.95" customHeight="1">
      <c r="A27" s="25" t="s">
        <v>33</v>
      </c>
      <c r="B27" s="63" t="s">
        <v>34</v>
      </c>
      <c r="C27" s="32">
        <v>18000</v>
      </c>
      <c r="D27" s="33">
        <v>10657</v>
      </c>
      <c r="E27" s="34">
        <f t="shared" si="0"/>
        <v>59.205555555555556</v>
      </c>
      <c r="F27" s="61">
        <f t="shared" si="1"/>
        <v>7343</v>
      </c>
    </row>
    <row r="28" spans="1:6" ht="16.95" customHeight="1">
      <c r="A28" s="25" t="s">
        <v>35</v>
      </c>
      <c r="B28" s="63" t="s">
        <v>36</v>
      </c>
      <c r="C28" s="32">
        <v>30000</v>
      </c>
      <c r="D28" s="33">
        <v>10000</v>
      </c>
      <c r="E28" s="34">
        <f t="shared" si="0"/>
        <v>33.333333333333336</v>
      </c>
      <c r="F28" s="61">
        <f t="shared" si="1"/>
        <v>20000</v>
      </c>
    </row>
    <row r="29" spans="1:6" ht="16.95" customHeight="1">
      <c r="A29" s="25" t="s">
        <v>37</v>
      </c>
      <c r="B29" s="63" t="s">
        <v>38</v>
      </c>
      <c r="C29" s="32">
        <v>15000</v>
      </c>
      <c r="D29" s="33">
        <v>14712.4</v>
      </c>
      <c r="E29" s="34">
        <f t="shared" si="0"/>
        <v>98.082666666666668</v>
      </c>
      <c r="F29" s="61">
        <f t="shared" si="1"/>
        <v>287.60000000000036</v>
      </c>
    </row>
    <row r="30" spans="1:6" ht="16.95" customHeight="1">
      <c r="A30" s="25" t="s">
        <v>39</v>
      </c>
      <c r="B30" s="63" t="s">
        <v>40</v>
      </c>
      <c r="C30" s="32">
        <v>15000</v>
      </c>
      <c r="D30" s="33">
        <v>18726</v>
      </c>
      <c r="E30" s="34">
        <f t="shared" si="0"/>
        <v>124.84</v>
      </c>
      <c r="F30" s="61">
        <f t="shared" si="1"/>
        <v>-3726</v>
      </c>
    </row>
    <row r="31" spans="1:6" ht="16.95" customHeight="1">
      <c r="A31" s="25" t="s">
        <v>41</v>
      </c>
      <c r="B31" s="63" t="s">
        <v>42</v>
      </c>
      <c r="C31" s="32">
        <v>8000</v>
      </c>
      <c r="D31" s="33">
        <v>3243</v>
      </c>
      <c r="E31" s="34">
        <f t="shared" si="0"/>
        <v>40.537500000000001</v>
      </c>
      <c r="F31" s="61">
        <f t="shared" si="1"/>
        <v>4757</v>
      </c>
    </row>
    <row r="32" spans="1:6" ht="16.95" customHeight="1">
      <c r="A32" s="25" t="s">
        <v>43</v>
      </c>
      <c r="B32" s="63" t="s">
        <v>44</v>
      </c>
      <c r="C32" s="32">
        <v>10000</v>
      </c>
      <c r="D32" s="33">
        <v>8045</v>
      </c>
      <c r="E32" s="34">
        <f t="shared" si="0"/>
        <v>80.45</v>
      </c>
      <c r="F32" s="61">
        <f t="shared" si="1"/>
        <v>1955</v>
      </c>
    </row>
    <row r="33" spans="1:7" ht="16.95" customHeight="1">
      <c r="A33" s="25" t="s">
        <v>45</v>
      </c>
      <c r="B33" s="63" t="s">
        <v>46</v>
      </c>
      <c r="C33" s="32">
        <v>25000</v>
      </c>
      <c r="D33" s="33">
        <v>9109</v>
      </c>
      <c r="E33" s="34">
        <f t="shared" si="0"/>
        <v>36.436</v>
      </c>
      <c r="F33" s="61">
        <f t="shared" si="1"/>
        <v>15891</v>
      </c>
    </row>
    <row r="34" spans="1:7" ht="16.95" customHeight="1">
      <c r="A34" s="25" t="s">
        <v>47</v>
      </c>
      <c r="B34" s="64" t="s">
        <v>48</v>
      </c>
      <c r="C34" s="32">
        <v>25500</v>
      </c>
      <c r="D34" s="33">
        <v>238</v>
      </c>
      <c r="E34" s="34">
        <f t="shared" si="0"/>
        <v>0.93333333333333335</v>
      </c>
      <c r="F34" s="61">
        <f t="shared" si="1"/>
        <v>25262</v>
      </c>
    </row>
    <row r="35" spans="1:7" ht="16.95" customHeight="1">
      <c r="A35" s="25" t="s">
        <v>49</v>
      </c>
      <c r="B35" s="65" t="s">
        <v>50</v>
      </c>
      <c r="C35" s="32">
        <v>10000</v>
      </c>
      <c r="D35" s="33">
        <v>9983</v>
      </c>
      <c r="E35" s="34">
        <f t="shared" si="0"/>
        <v>99.83</v>
      </c>
      <c r="F35" s="61">
        <f t="shared" si="1"/>
        <v>17</v>
      </c>
    </row>
    <row r="36" spans="1:7" ht="16.95" customHeight="1" thickBot="1">
      <c r="A36" s="66" t="s">
        <v>51</v>
      </c>
      <c r="B36" s="67" t="s">
        <v>52</v>
      </c>
      <c r="C36" s="32">
        <v>12000</v>
      </c>
      <c r="D36" s="33">
        <v>12000</v>
      </c>
      <c r="E36" s="34">
        <f t="shared" si="0"/>
        <v>100</v>
      </c>
      <c r="F36" s="61">
        <f t="shared" si="1"/>
        <v>0</v>
      </c>
    </row>
    <row r="37" spans="1:7" ht="49.95" customHeight="1" thickBot="1">
      <c r="A37" s="68">
        <v>3</v>
      </c>
      <c r="B37" s="69" t="s">
        <v>53</v>
      </c>
      <c r="C37" s="23">
        <f>SUM(C38:C41)</f>
        <v>2754720</v>
      </c>
      <c r="D37" s="23">
        <f t="shared" ref="D37" si="2">SUM(D38:D41)</f>
        <v>2858071</v>
      </c>
      <c r="E37" s="23">
        <f t="shared" si="0"/>
        <v>103.75177876517395</v>
      </c>
      <c r="F37" s="24">
        <f t="shared" si="1"/>
        <v>-103351</v>
      </c>
    </row>
    <row r="38" spans="1:7" ht="43.2" customHeight="1" thickBot="1">
      <c r="A38" s="25" t="s">
        <v>10</v>
      </c>
      <c r="B38" s="67" t="s">
        <v>54</v>
      </c>
      <c r="C38" s="27">
        <v>1100000</v>
      </c>
      <c r="D38" s="28">
        <v>1081088</v>
      </c>
      <c r="E38" s="29">
        <f t="shared" si="0"/>
        <v>98.280727272727276</v>
      </c>
      <c r="F38" s="30">
        <f t="shared" si="1"/>
        <v>18912</v>
      </c>
    </row>
    <row r="39" spans="1:7" ht="39" customHeight="1" thickBot="1">
      <c r="A39" s="25" t="s">
        <v>11</v>
      </c>
      <c r="B39" s="63" t="s">
        <v>55</v>
      </c>
      <c r="C39" s="32">
        <v>100000</v>
      </c>
      <c r="D39" s="33">
        <v>135654</v>
      </c>
      <c r="E39" s="34">
        <f t="shared" si="0"/>
        <v>135.654</v>
      </c>
      <c r="F39" s="30">
        <f t="shared" si="1"/>
        <v>-35654</v>
      </c>
    </row>
    <row r="40" spans="1:7" ht="54.6" customHeight="1" thickBot="1">
      <c r="A40" s="25" t="s">
        <v>13</v>
      </c>
      <c r="B40" s="63" t="s">
        <v>56</v>
      </c>
      <c r="C40" s="32">
        <v>600000</v>
      </c>
      <c r="D40" s="33">
        <v>793086</v>
      </c>
      <c r="E40" s="34">
        <f t="shared" si="0"/>
        <v>132.18100000000001</v>
      </c>
      <c r="F40" s="30">
        <f t="shared" si="1"/>
        <v>-193086</v>
      </c>
    </row>
    <row r="41" spans="1:7" ht="25.2" customHeight="1" thickBot="1">
      <c r="A41" s="25" t="s">
        <v>15</v>
      </c>
      <c r="B41" s="63" t="s">
        <v>77</v>
      </c>
      <c r="C41" s="39">
        <v>954720</v>
      </c>
      <c r="D41" s="70">
        <v>848243</v>
      </c>
      <c r="E41" s="41">
        <f t="shared" si="0"/>
        <v>88.847306016423659</v>
      </c>
      <c r="F41" s="30">
        <f t="shared" si="1"/>
        <v>106477</v>
      </c>
    </row>
    <row r="42" spans="1:7" ht="33.6" customHeight="1" thickBot="1">
      <c r="A42" s="54">
        <v>4</v>
      </c>
      <c r="B42" s="71" t="s">
        <v>58</v>
      </c>
      <c r="C42" s="23">
        <f>SUM(C43:C44)</f>
        <v>290000</v>
      </c>
      <c r="D42" s="19">
        <f t="shared" ref="D42" si="3">SUM(D43:D44)</f>
        <v>273407</v>
      </c>
      <c r="E42" s="23">
        <f t="shared" si="0"/>
        <v>94.278275862068966</v>
      </c>
      <c r="F42" s="24">
        <f t="shared" si="1"/>
        <v>16593</v>
      </c>
    </row>
    <row r="43" spans="1:7" ht="33.6" customHeight="1" thickBot="1">
      <c r="A43" s="72" t="s">
        <v>10</v>
      </c>
      <c r="B43" s="63" t="s">
        <v>59</v>
      </c>
      <c r="C43" s="27">
        <v>170000</v>
      </c>
      <c r="D43" s="28">
        <v>165600</v>
      </c>
      <c r="E43" s="29">
        <f t="shared" si="0"/>
        <v>97.411764705882348</v>
      </c>
      <c r="F43" s="30">
        <f t="shared" si="1"/>
        <v>4400</v>
      </c>
      <c r="G43" s="43"/>
    </row>
    <row r="44" spans="1:7" ht="37.799999999999997" customHeight="1" thickBot="1">
      <c r="A44" s="25" t="s">
        <v>11</v>
      </c>
      <c r="B44" s="63" t="s">
        <v>60</v>
      </c>
      <c r="C44" s="39">
        <v>120000</v>
      </c>
      <c r="D44" s="70">
        <v>107807</v>
      </c>
      <c r="E44" s="41">
        <f t="shared" si="0"/>
        <v>89.839166666666671</v>
      </c>
      <c r="F44" s="30">
        <f t="shared" si="1"/>
        <v>12193</v>
      </c>
      <c r="G44" s="43"/>
    </row>
    <row r="45" spans="1:7" ht="42.6" customHeight="1" thickBot="1">
      <c r="A45" s="74"/>
      <c r="B45" s="75" t="s">
        <v>63</v>
      </c>
      <c r="C45" s="76"/>
      <c r="D45" s="77"/>
      <c r="E45" s="78"/>
      <c r="F45" s="79"/>
    </row>
    <row r="46" spans="1:7" ht="34.200000000000003" customHeight="1" thickBot="1">
      <c r="A46" s="80"/>
      <c r="B46" s="81" t="s">
        <v>3</v>
      </c>
      <c r="C46" s="23" t="s">
        <v>79</v>
      </c>
      <c r="D46" s="82" t="s">
        <v>65</v>
      </c>
      <c r="E46" s="83" t="s">
        <v>5</v>
      </c>
      <c r="F46" s="18" t="s">
        <v>6</v>
      </c>
    </row>
    <row r="47" spans="1:7" ht="41.4">
      <c r="A47" s="84">
        <v>1</v>
      </c>
      <c r="B47" s="85" t="s">
        <v>66</v>
      </c>
      <c r="C47" s="86">
        <v>390000</v>
      </c>
      <c r="D47" s="28">
        <v>209350</v>
      </c>
      <c r="E47" s="34">
        <f>D47*100/C47</f>
        <v>53.679487179487182</v>
      </c>
      <c r="F47" s="87">
        <f>C47-D47</f>
        <v>180650</v>
      </c>
    </row>
    <row r="48" spans="1:7">
      <c r="A48" s="84">
        <v>2</v>
      </c>
      <c r="B48" s="88" t="s">
        <v>67</v>
      </c>
      <c r="C48" s="89">
        <v>375300</v>
      </c>
      <c r="D48" s="90">
        <v>186703</v>
      </c>
      <c r="E48" s="34">
        <f t="shared" ref="E48:E49" si="4">D48*100/C48</f>
        <v>49.747668531841192</v>
      </c>
      <c r="F48" s="87">
        <f t="shared" ref="F48:F50" si="5">C48-D48</f>
        <v>188597</v>
      </c>
    </row>
    <row r="49" spans="1:6">
      <c r="A49" s="84">
        <v>3</v>
      </c>
      <c r="B49" s="85" t="s">
        <v>68</v>
      </c>
      <c r="C49" s="91">
        <v>11700</v>
      </c>
      <c r="D49" s="90">
        <v>6281</v>
      </c>
      <c r="E49" s="34">
        <f t="shared" si="4"/>
        <v>53.683760683760681</v>
      </c>
      <c r="F49" s="87">
        <f t="shared" si="5"/>
        <v>5419</v>
      </c>
    </row>
    <row r="50" spans="1:6">
      <c r="A50" s="92">
        <v>4</v>
      </c>
      <c r="B50" s="88" t="s">
        <v>69</v>
      </c>
      <c r="C50" s="93">
        <v>3000</v>
      </c>
      <c r="D50" s="94">
        <f>D47-D48-D51-D49</f>
        <v>16366</v>
      </c>
      <c r="E50" s="34"/>
      <c r="F50" s="87">
        <f t="shared" si="5"/>
        <v>-13366</v>
      </c>
    </row>
    <row r="53" spans="1:6">
      <c r="B53" s="95" t="s">
        <v>70</v>
      </c>
    </row>
  </sheetData>
  <pageMargins left="0.59055118110236227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53"/>
  <sheetViews>
    <sheetView topLeftCell="A7" workbookViewId="0">
      <selection activeCell="D18" sqref="D18"/>
    </sheetView>
  </sheetViews>
  <sheetFormatPr defaultColWidth="9" defaultRowHeight="14.4"/>
  <cols>
    <col min="1" max="1" width="3.77734375" customWidth="1"/>
    <col min="2" max="2" width="46.77734375" customWidth="1"/>
    <col min="3" max="3" width="10.109375" customWidth="1"/>
    <col min="4" max="4" width="9.109375" customWidth="1"/>
    <col min="5" max="5" width="7.109375" customWidth="1"/>
    <col min="6" max="6" width="10.6640625" style="4" customWidth="1"/>
  </cols>
  <sheetData>
    <row r="2" spans="1:10" ht="15.6">
      <c r="A2" s="1"/>
      <c r="B2" s="2"/>
      <c r="C2" s="3"/>
    </row>
    <row r="3" spans="1:10" ht="15.6">
      <c r="A3" s="1"/>
      <c r="B3" s="5"/>
      <c r="C3" s="6"/>
    </row>
    <row r="4" spans="1:10" ht="21">
      <c r="A4" s="7"/>
      <c r="B4" s="8" t="s">
        <v>71</v>
      </c>
      <c r="C4" s="9"/>
    </row>
    <row r="5" spans="1:10" ht="30" customHeight="1" thickBot="1">
      <c r="A5" s="7" t="s">
        <v>0</v>
      </c>
      <c r="B5" s="10" t="s">
        <v>78</v>
      </c>
      <c r="C5" s="11" t="s">
        <v>1</v>
      </c>
      <c r="F5" s="12"/>
    </row>
    <row r="6" spans="1:10" ht="48.6" customHeight="1" thickBot="1">
      <c r="A6" s="13" t="s">
        <v>2</v>
      </c>
      <c r="B6" s="14" t="s">
        <v>3</v>
      </c>
      <c r="C6" s="15" t="s">
        <v>72</v>
      </c>
      <c r="D6" s="16" t="s">
        <v>4</v>
      </c>
      <c r="E6" s="17" t="s">
        <v>5</v>
      </c>
      <c r="F6" s="18" t="s">
        <v>6</v>
      </c>
    </row>
    <row r="7" spans="1:10" ht="22.2" customHeight="1" thickBot="1">
      <c r="A7" s="13" t="s">
        <v>7</v>
      </c>
      <c r="B7" s="14" t="s">
        <v>73</v>
      </c>
      <c r="C7" s="19">
        <v>37263</v>
      </c>
      <c r="D7" s="16"/>
      <c r="E7" s="20"/>
      <c r="F7" s="21"/>
    </row>
    <row r="8" spans="1:10" ht="40.200000000000003" customHeight="1" thickBot="1">
      <c r="A8" s="13" t="s">
        <v>8</v>
      </c>
      <c r="B8" s="22" t="s">
        <v>9</v>
      </c>
      <c r="C8" s="19">
        <f>SUM(C9:C12)</f>
        <v>8679209</v>
      </c>
      <c r="D8" s="19">
        <f>SUM(D9:D12)</f>
        <v>6554695</v>
      </c>
      <c r="E8" s="23">
        <f>D8*100/C8</f>
        <v>75.521801583531399</v>
      </c>
      <c r="F8" s="24">
        <f>C8-D8</f>
        <v>2124514</v>
      </c>
    </row>
    <row r="9" spans="1:10" ht="27.6" customHeight="1" thickBot="1">
      <c r="A9" s="25" t="s">
        <v>10</v>
      </c>
      <c r="B9" s="26" t="s">
        <v>74</v>
      </c>
      <c r="C9" s="27">
        <v>8016800</v>
      </c>
      <c r="D9" s="28">
        <v>5941484</v>
      </c>
      <c r="E9" s="29">
        <f t="shared" ref="E9:E44" si="0">D9*100/C9</f>
        <v>74.112912882945807</v>
      </c>
      <c r="F9" s="30">
        <f t="shared" ref="F9:F44" si="1">C9-D9</f>
        <v>2075316</v>
      </c>
    </row>
    <row r="10" spans="1:10" ht="21" customHeight="1" thickBot="1">
      <c r="A10" s="25" t="s">
        <v>11</v>
      </c>
      <c r="B10" s="31" t="s">
        <v>12</v>
      </c>
      <c r="C10" s="32">
        <v>639409</v>
      </c>
      <c r="D10" s="33">
        <v>613211</v>
      </c>
      <c r="E10" s="34">
        <f t="shared" si="0"/>
        <v>95.902778972457384</v>
      </c>
      <c r="F10" s="30">
        <f t="shared" si="1"/>
        <v>26198</v>
      </c>
    </row>
    <row r="11" spans="1:10" ht="17.399999999999999" customHeight="1" thickBot="1">
      <c r="A11" s="35" t="s">
        <v>13</v>
      </c>
      <c r="B11" s="36" t="s">
        <v>14</v>
      </c>
      <c r="C11" s="32">
        <v>20000</v>
      </c>
      <c r="D11" s="33"/>
      <c r="E11" s="34">
        <f t="shared" si="0"/>
        <v>0</v>
      </c>
      <c r="F11" s="30">
        <f t="shared" si="1"/>
        <v>20000</v>
      </c>
    </row>
    <row r="12" spans="1:10" ht="18" customHeight="1" thickBot="1">
      <c r="A12" s="37" t="s">
        <v>15</v>
      </c>
      <c r="B12" s="38" t="s">
        <v>16</v>
      </c>
      <c r="C12" s="39">
        <v>3000</v>
      </c>
      <c r="D12" s="40"/>
      <c r="E12" s="41">
        <f t="shared" si="0"/>
        <v>0</v>
      </c>
      <c r="F12" s="30">
        <f t="shared" si="1"/>
        <v>3000</v>
      </c>
    </row>
    <row r="13" spans="1:10" ht="36" customHeight="1" thickBot="1">
      <c r="A13" s="15" t="s">
        <v>8</v>
      </c>
      <c r="B13" s="42" t="s">
        <v>17</v>
      </c>
      <c r="C13" s="19">
        <f>C14+C18+C37+C42</f>
        <v>8716472</v>
      </c>
      <c r="D13" s="19">
        <f>D14+D18+D37+D42</f>
        <v>6398814</v>
      </c>
      <c r="E13" s="23">
        <f t="shared" si="0"/>
        <v>73.410595479455452</v>
      </c>
      <c r="F13" s="24">
        <f t="shared" si="1"/>
        <v>2317658</v>
      </c>
      <c r="G13" s="43"/>
    </row>
    <row r="14" spans="1:10" ht="24.6" customHeight="1" thickBot="1">
      <c r="A14" s="44" t="s">
        <v>18</v>
      </c>
      <c r="B14" s="45" t="s">
        <v>19</v>
      </c>
      <c r="C14" s="46">
        <f>SUM(C15:C17)</f>
        <v>4970133</v>
      </c>
      <c r="D14" s="46">
        <f>SUM(D15:D17)</f>
        <v>3677641</v>
      </c>
      <c r="E14" s="29">
        <f t="shared" si="0"/>
        <v>73.994820661740846</v>
      </c>
      <c r="F14" s="30">
        <f t="shared" si="1"/>
        <v>1292492</v>
      </c>
    </row>
    <row r="15" spans="1:10" ht="15" customHeight="1" thickBot="1">
      <c r="A15" s="47" t="s">
        <v>10</v>
      </c>
      <c r="B15" s="48" t="s">
        <v>20</v>
      </c>
      <c r="C15" s="49">
        <v>3344796</v>
      </c>
      <c r="D15" s="50">
        <v>2539042</v>
      </c>
      <c r="E15" s="34">
        <f t="shared" si="0"/>
        <v>75.910219935685163</v>
      </c>
      <c r="F15" s="30">
        <f t="shared" si="1"/>
        <v>805754</v>
      </c>
      <c r="J15" s="51"/>
    </row>
    <row r="16" spans="1:10" ht="15" customHeight="1" thickBot="1">
      <c r="A16" s="47" t="s">
        <v>11</v>
      </c>
      <c r="B16" s="48" t="s">
        <v>21</v>
      </c>
      <c r="C16" s="49">
        <v>472510</v>
      </c>
      <c r="D16" s="50">
        <v>285565</v>
      </c>
      <c r="E16" s="34">
        <f t="shared" si="0"/>
        <v>60.435757973376226</v>
      </c>
      <c r="F16" s="30">
        <f t="shared" si="1"/>
        <v>186945</v>
      </c>
    </row>
    <row r="17" spans="1:6" ht="27" customHeight="1" thickBot="1">
      <c r="A17" s="47" t="s">
        <v>13</v>
      </c>
      <c r="B17" s="48" t="s">
        <v>22</v>
      </c>
      <c r="C17" s="52">
        <v>1152827</v>
      </c>
      <c r="D17" s="53">
        <v>853034</v>
      </c>
      <c r="E17" s="41">
        <f t="shared" si="0"/>
        <v>73.994970624386838</v>
      </c>
      <c r="F17" s="30">
        <f t="shared" si="1"/>
        <v>299793</v>
      </c>
    </row>
    <row r="18" spans="1:6" ht="23.4" customHeight="1" thickBot="1">
      <c r="A18" s="54" t="s">
        <v>23</v>
      </c>
      <c r="B18" s="55" t="s">
        <v>24</v>
      </c>
      <c r="C18" s="19">
        <f>SUM(C20:C36)</f>
        <v>701619</v>
      </c>
      <c r="D18" s="19">
        <f>SUM(D20:D36)</f>
        <v>495357</v>
      </c>
      <c r="E18" s="23">
        <f t="shared" si="0"/>
        <v>70.601993389574687</v>
      </c>
      <c r="F18" s="56">
        <f t="shared" si="1"/>
        <v>206262</v>
      </c>
    </row>
    <row r="19" spans="1:6" ht="12.6" customHeight="1">
      <c r="A19" s="57" t="s">
        <v>10</v>
      </c>
      <c r="B19" s="58" t="s">
        <v>25</v>
      </c>
      <c r="C19" s="59"/>
      <c r="D19" s="60"/>
      <c r="E19" s="29"/>
      <c r="F19" s="61"/>
    </row>
    <row r="20" spans="1:6" ht="13.2" customHeight="1">
      <c r="A20" s="47"/>
      <c r="B20" s="62" t="s">
        <v>26</v>
      </c>
      <c r="C20" s="59">
        <v>14214</v>
      </c>
      <c r="D20" s="33">
        <v>10622</v>
      </c>
      <c r="E20" s="34">
        <f t="shared" si="0"/>
        <v>74.729140284226816</v>
      </c>
      <c r="F20" s="61">
        <f t="shared" si="1"/>
        <v>3592</v>
      </c>
    </row>
    <row r="21" spans="1:6" ht="13.2" customHeight="1">
      <c r="A21" s="47"/>
      <c r="B21" s="48" t="s">
        <v>27</v>
      </c>
      <c r="C21" s="49">
        <v>145638</v>
      </c>
      <c r="D21" s="33">
        <v>113972</v>
      </c>
      <c r="E21" s="34">
        <f t="shared" si="0"/>
        <v>78.257048297834359</v>
      </c>
      <c r="F21" s="61">
        <f t="shared" si="1"/>
        <v>31666</v>
      </c>
    </row>
    <row r="22" spans="1:6" ht="13.2" customHeight="1">
      <c r="A22" s="47"/>
      <c r="B22" s="48" t="s">
        <v>28</v>
      </c>
      <c r="C22" s="49">
        <v>3419</v>
      </c>
      <c r="D22" s="33">
        <v>2565</v>
      </c>
      <c r="E22" s="34">
        <f t="shared" si="0"/>
        <v>75.021936238666271</v>
      </c>
      <c r="F22" s="61">
        <f t="shared" si="1"/>
        <v>854</v>
      </c>
    </row>
    <row r="23" spans="1:6" ht="13.2" customHeight="1">
      <c r="A23" s="47"/>
      <c r="B23" s="48" t="s">
        <v>29</v>
      </c>
      <c r="C23" s="49">
        <v>82848</v>
      </c>
      <c r="D23" s="33">
        <v>62136</v>
      </c>
      <c r="E23" s="34">
        <f t="shared" si="0"/>
        <v>75</v>
      </c>
      <c r="F23" s="61">
        <f t="shared" si="1"/>
        <v>20712</v>
      </c>
    </row>
    <row r="24" spans="1:6" ht="16.95" customHeight="1">
      <c r="A24" s="47" t="s">
        <v>11</v>
      </c>
      <c r="B24" s="48" t="s">
        <v>30</v>
      </c>
      <c r="C24" s="49">
        <v>32000</v>
      </c>
      <c r="D24" s="33">
        <v>28529</v>
      </c>
      <c r="E24" s="34">
        <f t="shared" si="0"/>
        <v>89.153125000000003</v>
      </c>
      <c r="F24" s="61">
        <f t="shared" si="1"/>
        <v>3471</v>
      </c>
    </row>
    <row r="25" spans="1:6" ht="16.95" customHeight="1">
      <c r="A25" s="25" t="s">
        <v>13</v>
      </c>
      <c r="B25" s="63" t="s">
        <v>31</v>
      </c>
      <c r="C25" s="32">
        <v>230000</v>
      </c>
      <c r="D25" s="33">
        <v>168105</v>
      </c>
      <c r="E25" s="34">
        <f t="shared" si="0"/>
        <v>73.089130434782604</v>
      </c>
      <c r="F25" s="61">
        <f t="shared" si="1"/>
        <v>61895</v>
      </c>
    </row>
    <row r="26" spans="1:6" ht="16.95" customHeight="1">
      <c r="A26" s="25" t="s">
        <v>15</v>
      </c>
      <c r="B26" s="63" t="s">
        <v>32</v>
      </c>
      <c r="C26" s="32">
        <v>25000</v>
      </c>
      <c r="D26" s="33">
        <v>13900</v>
      </c>
      <c r="E26" s="34">
        <f t="shared" si="0"/>
        <v>55.6</v>
      </c>
      <c r="F26" s="61">
        <f t="shared" si="1"/>
        <v>11100</v>
      </c>
    </row>
    <row r="27" spans="1:6" ht="16.95" customHeight="1">
      <c r="A27" s="25" t="s">
        <v>33</v>
      </c>
      <c r="B27" s="63" t="s">
        <v>34</v>
      </c>
      <c r="C27" s="32">
        <v>18000</v>
      </c>
      <c r="D27" s="33">
        <v>8267</v>
      </c>
      <c r="E27" s="34">
        <f t="shared" si="0"/>
        <v>45.927777777777777</v>
      </c>
      <c r="F27" s="61">
        <f t="shared" si="1"/>
        <v>9733</v>
      </c>
    </row>
    <row r="28" spans="1:6" ht="16.95" customHeight="1">
      <c r="A28" s="25" t="s">
        <v>35</v>
      </c>
      <c r="B28" s="63" t="s">
        <v>36</v>
      </c>
      <c r="C28" s="32">
        <v>30000</v>
      </c>
      <c r="D28" s="33"/>
      <c r="E28" s="34">
        <f t="shared" si="0"/>
        <v>0</v>
      </c>
      <c r="F28" s="61">
        <f t="shared" si="1"/>
        <v>30000</v>
      </c>
    </row>
    <row r="29" spans="1:6" ht="16.95" customHeight="1">
      <c r="A29" s="25" t="s">
        <v>37</v>
      </c>
      <c r="B29" s="63" t="s">
        <v>38</v>
      </c>
      <c r="C29" s="32">
        <v>15000</v>
      </c>
      <c r="D29" s="33">
        <v>10546</v>
      </c>
      <c r="E29" s="34">
        <f t="shared" si="0"/>
        <v>70.306666666666672</v>
      </c>
      <c r="F29" s="61">
        <f t="shared" si="1"/>
        <v>4454</v>
      </c>
    </row>
    <row r="30" spans="1:6" ht="16.95" customHeight="1">
      <c r="A30" s="25" t="s">
        <v>39</v>
      </c>
      <c r="B30" s="63" t="s">
        <v>40</v>
      </c>
      <c r="C30" s="32">
        <v>15000</v>
      </c>
      <c r="D30" s="33">
        <v>40969</v>
      </c>
      <c r="E30" s="34">
        <f t="shared" si="0"/>
        <v>273.12666666666667</v>
      </c>
      <c r="F30" s="61">
        <f t="shared" si="1"/>
        <v>-25969</v>
      </c>
    </row>
    <row r="31" spans="1:6" ht="16.95" customHeight="1">
      <c r="A31" s="25" t="s">
        <v>41</v>
      </c>
      <c r="B31" s="63" t="s">
        <v>42</v>
      </c>
      <c r="C31" s="32">
        <v>8000</v>
      </c>
      <c r="D31" s="33">
        <v>3243</v>
      </c>
      <c r="E31" s="34">
        <f t="shared" si="0"/>
        <v>40.537500000000001</v>
      </c>
      <c r="F31" s="61">
        <f t="shared" si="1"/>
        <v>4757</v>
      </c>
    </row>
    <row r="32" spans="1:6" ht="16.95" customHeight="1">
      <c r="A32" s="25" t="s">
        <v>43</v>
      </c>
      <c r="B32" s="63" t="s">
        <v>44</v>
      </c>
      <c r="C32" s="32">
        <v>10000</v>
      </c>
      <c r="D32" s="33">
        <v>8045</v>
      </c>
      <c r="E32" s="34">
        <f t="shared" si="0"/>
        <v>80.45</v>
      </c>
      <c r="F32" s="61">
        <f t="shared" si="1"/>
        <v>1955</v>
      </c>
    </row>
    <row r="33" spans="1:7" ht="16.95" customHeight="1">
      <c r="A33" s="25" t="s">
        <v>45</v>
      </c>
      <c r="B33" s="63" t="s">
        <v>46</v>
      </c>
      <c r="C33" s="32">
        <v>25000</v>
      </c>
      <c r="D33" s="33">
        <v>7676</v>
      </c>
      <c r="E33" s="34">
        <f t="shared" si="0"/>
        <v>30.704000000000001</v>
      </c>
      <c r="F33" s="61">
        <f t="shared" si="1"/>
        <v>17324</v>
      </c>
    </row>
    <row r="34" spans="1:7" ht="16.95" customHeight="1">
      <c r="A34" s="25" t="s">
        <v>47</v>
      </c>
      <c r="B34" s="64" t="s">
        <v>48</v>
      </c>
      <c r="C34" s="32">
        <v>25500</v>
      </c>
      <c r="D34" s="33">
        <v>238</v>
      </c>
      <c r="E34" s="34">
        <f t="shared" si="0"/>
        <v>0.93333333333333335</v>
      </c>
      <c r="F34" s="61">
        <f t="shared" si="1"/>
        <v>25262</v>
      </c>
    </row>
    <row r="35" spans="1:7" ht="16.95" customHeight="1">
      <c r="A35" s="25" t="s">
        <v>49</v>
      </c>
      <c r="B35" s="65" t="s">
        <v>50</v>
      </c>
      <c r="C35" s="32">
        <v>10000</v>
      </c>
      <c r="D35" s="33">
        <v>7544</v>
      </c>
      <c r="E35" s="34">
        <f t="shared" si="0"/>
        <v>75.44</v>
      </c>
      <c r="F35" s="61">
        <f t="shared" si="1"/>
        <v>2456</v>
      </c>
    </row>
    <row r="36" spans="1:7" ht="16.95" customHeight="1" thickBot="1">
      <c r="A36" s="66" t="s">
        <v>51</v>
      </c>
      <c r="B36" s="67" t="s">
        <v>52</v>
      </c>
      <c r="C36" s="32">
        <v>12000</v>
      </c>
      <c r="D36" s="33">
        <v>9000</v>
      </c>
      <c r="E36" s="34">
        <f t="shared" si="0"/>
        <v>75</v>
      </c>
      <c r="F36" s="61">
        <f t="shared" si="1"/>
        <v>3000</v>
      </c>
    </row>
    <row r="37" spans="1:7" ht="49.95" customHeight="1" thickBot="1">
      <c r="A37" s="68">
        <v>3</v>
      </c>
      <c r="B37" s="69" t="s">
        <v>53</v>
      </c>
      <c r="C37" s="23">
        <f>SUM(C38:C41)</f>
        <v>2754720</v>
      </c>
      <c r="D37" s="23">
        <f t="shared" ref="D37" si="2">SUM(D38:D41)</f>
        <v>1993809</v>
      </c>
      <c r="E37" s="23">
        <f t="shared" si="0"/>
        <v>72.377918626938495</v>
      </c>
      <c r="F37" s="24">
        <f t="shared" si="1"/>
        <v>760911</v>
      </c>
    </row>
    <row r="38" spans="1:7" ht="43.2" customHeight="1" thickBot="1">
      <c r="A38" s="25" t="s">
        <v>10</v>
      </c>
      <c r="B38" s="67" t="s">
        <v>54</v>
      </c>
      <c r="C38" s="27">
        <v>1100000</v>
      </c>
      <c r="D38" s="28">
        <v>657186</v>
      </c>
      <c r="E38" s="29">
        <f t="shared" si="0"/>
        <v>59.744181818181815</v>
      </c>
      <c r="F38" s="30">
        <f t="shared" si="1"/>
        <v>442814</v>
      </c>
    </row>
    <row r="39" spans="1:7" ht="39" customHeight="1" thickBot="1">
      <c r="A39" s="25" t="s">
        <v>11</v>
      </c>
      <c r="B39" s="63" t="s">
        <v>55</v>
      </c>
      <c r="C39" s="32">
        <v>100000</v>
      </c>
      <c r="D39" s="33">
        <v>15774</v>
      </c>
      <c r="E39" s="34">
        <f t="shared" si="0"/>
        <v>15.773999999999999</v>
      </c>
      <c r="F39" s="30">
        <f t="shared" si="1"/>
        <v>84226</v>
      </c>
    </row>
    <row r="40" spans="1:7" ht="54.6" customHeight="1" thickBot="1">
      <c r="A40" s="25" t="s">
        <v>13</v>
      </c>
      <c r="B40" s="63" t="s">
        <v>56</v>
      </c>
      <c r="C40" s="32">
        <v>600000</v>
      </c>
      <c r="D40" s="33">
        <v>620849</v>
      </c>
      <c r="E40" s="34">
        <f t="shared" si="0"/>
        <v>103.47483333333334</v>
      </c>
      <c r="F40" s="30">
        <f t="shared" si="1"/>
        <v>-20849</v>
      </c>
    </row>
    <row r="41" spans="1:7" ht="25.2" customHeight="1" thickBot="1">
      <c r="A41" s="25" t="s">
        <v>15</v>
      </c>
      <c r="B41" s="63" t="s">
        <v>77</v>
      </c>
      <c r="C41" s="39">
        <v>954720</v>
      </c>
      <c r="D41" s="70">
        <v>700000</v>
      </c>
      <c r="E41" s="41">
        <f t="shared" si="0"/>
        <v>73.319926261102736</v>
      </c>
      <c r="F41" s="30">
        <f t="shared" si="1"/>
        <v>254720</v>
      </c>
    </row>
    <row r="42" spans="1:7" ht="33.6" customHeight="1" thickBot="1">
      <c r="A42" s="54">
        <v>4</v>
      </c>
      <c r="B42" s="71" t="s">
        <v>58</v>
      </c>
      <c r="C42" s="23">
        <f>SUM(C43:C44)</f>
        <v>290000</v>
      </c>
      <c r="D42" s="19">
        <f t="shared" ref="D42" si="3">SUM(D43:D44)</f>
        <v>232007</v>
      </c>
      <c r="E42" s="23">
        <f t="shared" si="0"/>
        <v>80.002413793103443</v>
      </c>
      <c r="F42" s="24">
        <f t="shared" si="1"/>
        <v>57993</v>
      </c>
    </row>
    <row r="43" spans="1:7" ht="33.6" customHeight="1" thickBot="1">
      <c r="A43" s="72" t="s">
        <v>10</v>
      </c>
      <c r="B43" s="63" t="s">
        <v>59</v>
      </c>
      <c r="C43" s="27">
        <v>170000</v>
      </c>
      <c r="D43" s="28">
        <v>124200</v>
      </c>
      <c r="E43" s="29">
        <f t="shared" si="0"/>
        <v>73.058823529411768</v>
      </c>
      <c r="F43" s="30">
        <f t="shared" si="1"/>
        <v>45800</v>
      </c>
      <c r="G43" s="43"/>
    </row>
    <row r="44" spans="1:7" ht="37.799999999999997" customHeight="1" thickBot="1">
      <c r="A44" s="25" t="s">
        <v>11</v>
      </c>
      <c r="B44" s="63" t="s">
        <v>60</v>
      </c>
      <c r="C44" s="39">
        <v>120000</v>
      </c>
      <c r="D44" s="70">
        <v>107807</v>
      </c>
      <c r="E44" s="41">
        <f t="shared" si="0"/>
        <v>89.839166666666671</v>
      </c>
      <c r="F44" s="30">
        <f t="shared" si="1"/>
        <v>12193</v>
      </c>
      <c r="G44" s="43"/>
    </row>
    <row r="45" spans="1:7" ht="42.6" customHeight="1" thickBot="1">
      <c r="A45" s="74"/>
      <c r="B45" s="75" t="s">
        <v>63</v>
      </c>
      <c r="C45" s="76"/>
      <c r="D45" s="77"/>
      <c r="E45" s="78"/>
      <c r="F45" s="79"/>
    </row>
    <row r="46" spans="1:7" ht="34.200000000000003" customHeight="1" thickBot="1">
      <c r="A46" s="80"/>
      <c r="B46" s="81" t="s">
        <v>3</v>
      </c>
      <c r="C46" s="23" t="s">
        <v>79</v>
      </c>
      <c r="D46" s="82" t="s">
        <v>65</v>
      </c>
      <c r="E46" s="83" t="s">
        <v>5</v>
      </c>
      <c r="F46" s="18" t="s">
        <v>6</v>
      </c>
    </row>
    <row r="47" spans="1:7" ht="41.4">
      <c r="A47" s="84">
        <v>1</v>
      </c>
      <c r="B47" s="85" t="s">
        <v>66</v>
      </c>
      <c r="C47" s="86">
        <v>390000</v>
      </c>
      <c r="D47" s="28">
        <v>97500</v>
      </c>
      <c r="E47" s="34">
        <f>D47*100/C47</f>
        <v>25</v>
      </c>
      <c r="F47" s="87">
        <f>C47-D47</f>
        <v>292500</v>
      </c>
    </row>
    <row r="48" spans="1:7">
      <c r="A48" s="84">
        <v>2</v>
      </c>
      <c r="B48" s="88" t="s">
        <v>67</v>
      </c>
      <c r="C48" s="89">
        <v>375300</v>
      </c>
      <c r="D48" s="90">
        <v>93260</v>
      </c>
      <c r="E48" s="34">
        <f t="shared" ref="E48:E49" si="4">D48*100/C48</f>
        <v>24.84945377031708</v>
      </c>
      <c r="F48" s="87">
        <f t="shared" ref="F48:F50" si="5">C48-D48</f>
        <v>282040</v>
      </c>
    </row>
    <row r="49" spans="1:6">
      <c r="A49" s="84">
        <v>3</v>
      </c>
      <c r="B49" s="85" t="s">
        <v>68</v>
      </c>
      <c r="C49" s="91">
        <v>11700</v>
      </c>
      <c r="D49" s="90">
        <v>2925</v>
      </c>
      <c r="E49" s="34">
        <f t="shared" si="4"/>
        <v>25</v>
      </c>
      <c r="F49" s="87">
        <f t="shared" si="5"/>
        <v>8775</v>
      </c>
    </row>
    <row r="50" spans="1:6">
      <c r="A50" s="92">
        <v>4</v>
      </c>
      <c r="B50" s="88" t="s">
        <v>69</v>
      </c>
      <c r="C50" s="93">
        <v>3000</v>
      </c>
      <c r="D50" s="94">
        <f>D47-D48-D51-D49</f>
        <v>1315</v>
      </c>
      <c r="E50" s="34"/>
      <c r="F50" s="87">
        <f t="shared" si="5"/>
        <v>1685</v>
      </c>
    </row>
    <row r="53" spans="1:6">
      <c r="B53" s="95" t="s">
        <v>70</v>
      </c>
    </row>
  </sheetData>
  <pageMargins left="0.59055118110236227" right="0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55"/>
  <sheetViews>
    <sheetView topLeftCell="A4" workbookViewId="0">
      <selection activeCell="H26" sqref="H26"/>
    </sheetView>
  </sheetViews>
  <sheetFormatPr defaultColWidth="9" defaultRowHeight="14.4"/>
  <cols>
    <col min="1" max="1" width="3.77734375" customWidth="1"/>
    <col min="2" max="2" width="46.77734375" customWidth="1"/>
    <col min="3" max="3" width="10.109375" customWidth="1"/>
    <col min="4" max="4" width="9.109375" customWidth="1"/>
    <col min="5" max="5" width="7.109375" customWidth="1"/>
    <col min="6" max="6" width="10.6640625" style="4" customWidth="1"/>
  </cols>
  <sheetData>
    <row r="2" spans="1:10" ht="15.6">
      <c r="A2" s="1"/>
      <c r="B2" s="2"/>
      <c r="C2" s="3"/>
    </row>
    <row r="3" spans="1:10" ht="15.6">
      <c r="A3" s="1"/>
      <c r="B3" s="5"/>
      <c r="C3" s="6"/>
    </row>
    <row r="4" spans="1:10" ht="21">
      <c r="A4" s="7"/>
      <c r="B4" s="8" t="s">
        <v>71</v>
      </c>
      <c r="C4" s="9"/>
    </row>
    <row r="5" spans="1:10" ht="30" customHeight="1" thickBot="1">
      <c r="A5" s="7" t="s">
        <v>0</v>
      </c>
      <c r="B5" s="10" t="s">
        <v>76</v>
      </c>
      <c r="C5" s="11" t="s">
        <v>1</v>
      </c>
      <c r="F5" s="12"/>
    </row>
    <row r="6" spans="1:10" ht="48.6" customHeight="1" thickBot="1">
      <c r="A6" s="13" t="s">
        <v>2</v>
      </c>
      <c r="B6" s="14" t="s">
        <v>3</v>
      </c>
      <c r="C6" s="15" t="s">
        <v>72</v>
      </c>
      <c r="D6" s="16" t="s">
        <v>4</v>
      </c>
      <c r="E6" s="17" t="s">
        <v>5</v>
      </c>
      <c r="F6" s="18" t="s">
        <v>6</v>
      </c>
    </row>
    <row r="7" spans="1:10" ht="22.2" customHeight="1" thickBot="1">
      <c r="A7" s="13" t="s">
        <v>7</v>
      </c>
      <c r="B7" s="14" t="s">
        <v>73</v>
      </c>
      <c r="C7" s="19">
        <v>37263</v>
      </c>
      <c r="D7" s="16"/>
      <c r="E7" s="20"/>
      <c r="F7" s="21"/>
    </row>
    <row r="8" spans="1:10" ht="40.200000000000003" customHeight="1" thickBot="1">
      <c r="A8" s="13" t="s">
        <v>8</v>
      </c>
      <c r="B8" s="22" t="s">
        <v>9</v>
      </c>
      <c r="C8" s="19">
        <f>SUM(C9:C12)</f>
        <v>8679209</v>
      </c>
      <c r="D8" s="19">
        <f>SUM(D9:D12)</f>
        <v>4099014</v>
      </c>
      <c r="E8" s="23">
        <f>D8*100/C8</f>
        <v>47.227967433437769</v>
      </c>
      <c r="F8" s="24">
        <f>C8-D8</f>
        <v>4580195</v>
      </c>
    </row>
    <row r="9" spans="1:10" ht="27.6" customHeight="1" thickBot="1">
      <c r="A9" s="25" t="s">
        <v>10</v>
      </c>
      <c r="B9" s="26" t="s">
        <v>74</v>
      </c>
      <c r="C9" s="27">
        <v>8016800</v>
      </c>
      <c r="D9" s="28">
        <v>3554091</v>
      </c>
      <c r="E9" s="29">
        <f t="shared" ref="E9:E44" si="0">D9*100/C9</f>
        <v>44.333038119948107</v>
      </c>
      <c r="F9" s="30">
        <f t="shared" ref="F9:F44" si="1">C9-D9</f>
        <v>4462709</v>
      </c>
    </row>
    <row r="10" spans="1:10" ht="21" customHeight="1" thickBot="1">
      <c r="A10" s="25" t="s">
        <v>11</v>
      </c>
      <c r="B10" s="31" t="s">
        <v>12</v>
      </c>
      <c r="C10" s="32">
        <v>639409</v>
      </c>
      <c r="D10" s="33">
        <v>544923</v>
      </c>
      <c r="E10" s="34">
        <f t="shared" si="0"/>
        <v>85.222916787220697</v>
      </c>
      <c r="F10" s="30">
        <f t="shared" si="1"/>
        <v>94486</v>
      </c>
    </row>
    <row r="11" spans="1:10" ht="17.399999999999999" customHeight="1" thickBot="1">
      <c r="A11" s="35" t="s">
        <v>13</v>
      </c>
      <c r="B11" s="36" t="s">
        <v>14</v>
      </c>
      <c r="C11" s="32">
        <v>20000</v>
      </c>
      <c r="D11" s="33"/>
      <c r="E11" s="34">
        <f t="shared" si="0"/>
        <v>0</v>
      </c>
      <c r="F11" s="30">
        <f t="shared" si="1"/>
        <v>20000</v>
      </c>
    </row>
    <row r="12" spans="1:10" ht="18" customHeight="1" thickBot="1">
      <c r="A12" s="37" t="s">
        <v>15</v>
      </c>
      <c r="B12" s="38" t="s">
        <v>16</v>
      </c>
      <c r="C12" s="39">
        <v>3000</v>
      </c>
      <c r="D12" s="40"/>
      <c r="E12" s="41">
        <f t="shared" si="0"/>
        <v>0</v>
      </c>
      <c r="F12" s="30">
        <f t="shared" si="1"/>
        <v>3000</v>
      </c>
    </row>
    <row r="13" spans="1:10" ht="36" customHeight="1" thickBot="1">
      <c r="A13" s="15" t="s">
        <v>8</v>
      </c>
      <c r="B13" s="42" t="s">
        <v>17</v>
      </c>
      <c r="C13" s="19">
        <f>C14+C18+C37+C42</f>
        <v>8716472</v>
      </c>
      <c r="D13" s="19">
        <f>D14+D18+D37+D42</f>
        <v>3746191</v>
      </c>
      <c r="E13" s="23">
        <f t="shared" si="0"/>
        <v>42.978294429214024</v>
      </c>
      <c r="F13" s="24">
        <f t="shared" si="1"/>
        <v>4970281</v>
      </c>
      <c r="G13" s="43"/>
    </row>
    <row r="14" spans="1:10" ht="24.6" customHeight="1" thickBot="1">
      <c r="A14" s="44" t="s">
        <v>18</v>
      </c>
      <c r="B14" s="45" t="s">
        <v>19</v>
      </c>
      <c r="C14" s="46">
        <f>SUM(C15:C17)</f>
        <v>4970133</v>
      </c>
      <c r="D14" s="46">
        <f>SUM(D15:D17)</f>
        <v>2408488</v>
      </c>
      <c r="E14" s="29">
        <f t="shared" si="0"/>
        <v>48.459226342635098</v>
      </c>
      <c r="F14" s="30">
        <f t="shared" si="1"/>
        <v>2561645</v>
      </c>
    </row>
    <row r="15" spans="1:10" ht="15" customHeight="1" thickBot="1">
      <c r="A15" s="47" t="s">
        <v>10</v>
      </c>
      <c r="B15" s="48" t="s">
        <v>20</v>
      </c>
      <c r="C15" s="49">
        <v>3344796</v>
      </c>
      <c r="D15" s="50">
        <v>1659020</v>
      </c>
      <c r="E15" s="34">
        <f t="shared" si="0"/>
        <v>49.600035398272418</v>
      </c>
      <c r="F15" s="30">
        <f t="shared" si="1"/>
        <v>1685776</v>
      </c>
      <c r="J15" s="51"/>
    </row>
    <row r="16" spans="1:10" ht="15" customHeight="1" thickBot="1">
      <c r="A16" s="47" t="s">
        <v>11</v>
      </c>
      <c r="B16" s="48" t="s">
        <v>21</v>
      </c>
      <c r="C16" s="49">
        <v>472510</v>
      </c>
      <c r="D16" s="50">
        <v>190816</v>
      </c>
      <c r="E16" s="34">
        <f t="shared" si="0"/>
        <v>40.383483947429681</v>
      </c>
      <c r="F16" s="30">
        <f t="shared" si="1"/>
        <v>281694</v>
      </c>
    </row>
    <row r="17" spans="1:6" ht="27" customHeight="1" thickBot="1">
      <c r="A17" s="47" t="s">
        <v>13</v>
      </c>
      <c r="B17" s="48" t="s">
        <v>22</v>
      </c>
      <c r="C17" s="52">
        <v>1152827</v>
      </c>
      <c r="D17" s="53">
        <v>558652</v>
      </c>
      <c r="E17" s="41">
        <f t="shared" si="0"/>
        <v>48.45930915913663</v>
      </c>
      <c r="F17" s="30">
        <f t="shared" si="1"/>
        <v>594175</v>
      </c>
    </row>
    <row r="18" spans="1:6" ht="23.4" customHeight="1" thickBot="1">
      <c r="A18" s="54" t="s">
        <v>23</v>
      </c>
      <c r="B18" s="55" t="s">
        <v>24</v>
      </c>
      <c r="C18" s="19">
        <f>SUM(C20:C36)</f>
        <v>701619</v>
      </c>
      <c r="D18" s="19">
        <f>SUM(D20:D36)</f>
        <v>320495</v>
      </c>
      <c r="E18" s="23">
        <f t="shared" si="0"/>
        <v>45.679350188635141</v>
      </c>
      <c r="F18" s="56">
        <f t="shared" si="1"/>
        <v>381124</v>
      </c>
    </row>
    <row r="19" spans="1:6" ht="12.6" customHeight="1">
      <c r="A19" s="57" t="s">
        <v>10</v>
      </c>
      <c r="B19" s="58" t="s">
        <v>25</v>
      </c>
      <c r="C19" s="59"/>
      <c r="D19" s="60"/>
      <c r="E19" s="29"/>
      <c r="F19" s="61"/>
    </row>
    <row r="20" spans="1:6" ht="13.2" customHeight="1">
      <c r="A20" s="47"/>
      <c r="B20" s="62" t="s">
        <v>26</v>
      </c>
      <c r="C20" s="59">
        <v>14214</v>
      </c>
      <c r="D20" s="33">
        <v>7108</v>
      </c>
      <c r="E20" s="34">
        <f t="shared" si="0"/>
        <v>50.007035317292811</v>
      </c>
      <c r="F20" s="61">
        <f t="shared" si="1"/>
        <v>7106</v>
      </c>
    </row>
    <row r="21" spans="1:6" ht="13.2" customHeight="1">
      <c r="A21" s="47"/>
      <c r="B21" s="48" t="s">
        <v>27</v>
      </c>
      <c r="C21" s="49">
        <v>145638</v>
      </c>
      <c r="D21" s="33">
        <v>70900</v>
      </c>
      <c r="E21" s="34">
        <f t="shared" si="0"/>
        <v>48.682349386835853</v>
      </c>
      <c r="F21" s="61">
        <f t="shared" si="1"/>
        <v>74738</v>
      </c>
    </row>
    <row r="22" spans="1:6" ht="13.2" customHeight="1">
      <c r="A22" s="47"/>
      <c r="B22" s="48" t="s">
        <v>28</v>
      </c>
      <c r="C22" s="49">
        <v>3419</v>
      </c>
      <c r="D22" s="33">
        <v>1710</v>
      </c>
      <c r="E22" s="34">
        <f t="shared" si="0"/>
        <v>50.014624159110852</v>
      </c>
      <c r="F22" s="61">
        <f t="shared" si="1"/>
        <v>1709</v>
      </c>
    </row>
    <row r="23" spans="1:6" ht="13.2" customHeight="1">
      <c r="A23" s="47"/>
      <c r="B23" s="48" t="s">
        <v>29</v>
      </c>
      <c r="C23" s="49">
        <v>82848</v>
      </c>
      <c r="D23" s="33">
        <v>41424</v>
      </c>
      <c r="E23" s="34">
        <f t="shared" si="0"/>
        <v>50</v>
      </c>
      <c r="F23" s="61">
        <f t="shared" si="1"/>
        <v>41424</v>
      </c>
    </row>
    <row r="24" spans="1:6" ht="16.95" customHeight="1">
      <c r="A24" s="47" t="s">
        <v>11</v>
      </c>
      <c r="B24" s="48" t="s">
        <v>30</v>
      </c>
      <c r="C24" s="49">
        <v>32000</v>
      </c>
      <c r="D24" s="33">
        <v>15729</v>
      </c>
      <c r="E24" s="34">
        <f t="shared" si="0"/>
        <v>49.153125000000003</v>
      </c>
      <c r="F24" s="61">
        <f t="shared" si="1"/>
        <v>16271</v>
      </c>
    </row>
    <row r="25" spans="1:6" ht="16.95" customHeight="1">
      <c r="A25" s="25" t="s">
        <v>13</v>
      </c>
      <c r="B25" s="63" t="s">
        <v>31</v>
      </c>
      <c r="C25" s="32">
        <v>230000</v>
      </c>
      <c r="D25" s="33">
        <v>132265</v>
      </c>
      <c r="E25" s="34">
        <f t="shared" si="0"/>
        <v>57.506521739130434</v>
      </c>
      <c r="F25" s="61">
        <f t="shared" si="1"/>
        <v>97735</v>
      </c>
    </row>
    <row r="26" spans="1:6" ht="16.95" customHeight="1">
      <c r="A26" s="25" t="s">
        <v>15</v>
      </c>
      <c r="B26" s="63" t="s">
        <v>32</v>
      </c>
      <c r="C26" s="32">
        <v>25000</v>
      </c>
      <c r="D26" s="33">
        <v>700</v>
      </c>
      <c r="E26" s="34">
        <f t="shared" si="0"/>
        <v>2.8</v>
      </c>
      <c r="F26" s="61">
        <f t="shared" si="1"/>
        <v>24300</v>
      </c>
    </row>
    <row r="27" spans="1:6" ht="16.95" customHeight="1">
      <c r="A27" s="25" t="s">
        <v>33</v>
      </c>
      <c r="B27" s="63" t="s">
        <v>34</v>
      </c>
      <c r="C27" s="32">
        <v>18000</v>
      </c>
      <c r="D27" s="33">
        <v>5405</v>
      </c>
      <c r="E27" s="34">
        <f t="shared" si="0"/>
        <v>30.027777777777779</v>
      </c>
      <c r="F27" s="61">
        <f t="shared" si="1"/>
        <v>12595</v>
      </c>
    </row>
    <row r="28" spans="1:6" ht="16.95" customHeight="1">
      <c r="A28" s="25" t="s">
        <v>35</v>
      </c>
      <c r="B28" s="63" t="s">
        <v>36</v>
      </c>
      <c r="C28" s="32">
        <v>30000</v>
      </c>
      <c r="D28" s="33"/>
      <c r="E28" s="34">
        <f t="shared" si="0"/>
        <v>0</v>
      </c>
      <c r="F28" s="61">
        <f t="shared" si="1"/>
        <v>30000</v>
      </c>
    </row>
    <row r="29" spans="1:6" ht="16.95" customHeight="1">
      <c r="A29" s="25" t="s">
        <v>37</v>
      </c>
      <c r="B29" s="63" t="s">
        <v>38</v>
      </c>
      <c r="C29" s="32">
        <v>15000</v>
      </c>
      <c r="D29" s="33">
        <v>10546</v>
      </c>
      <c r="E29" s="34">
        <f t="shared" si="0"/>
        <v>70.306666666666672</v>
      </c>
      <c r="F29" s="61">
        <f t="shared" si="1"/>
        <v>4454</v>
      </c>
    </row>
    <row r="30" spans="1:6" ht="16.95" customHeight="1">
      <c r="A30" s="25" t="s">
        <v>39</v>
      </c>
      <c r="B30" s="63" t="s">
        <v>40</v>
      </c>
      <c r="C30" s="32">
        <v>15000</v>
      </c>
      <c r="D30" s="33">
        <v>6672</v>
      </c>
      <c r="E30" s="34">
        <f t="shared" si="0"/>
        <v>44.48</v>
      </c>
      <c r="F30" s="61">
        <f t="shared" si="1"/>
        <v>8328</v>
      </c>
    </row>
    <row r="31" spans="1:6" ht="16.95" customHeight="1">
      <c r="A31" s="25" t="s">
        <v>41</v>
      </c>
      <c r="B31" s="63" t="s">
        <v>42</v>
      </c>
      <c r="C31" s="32">
        <v>8000</v>
      </c>
      <c r="D31" s="33">
        <v>2705</v>
      </c>
      <c r="E31" s="34">
        <f t="shared" si="0"/>
        <v>33.8125</v>
      </c>
      <c r="F31" s="61">
        <f t="shared" si="1"/>
        <v>5295</v>
      </c>
    </row>
    <row r="32" spans="1:6" ht="16.95" customHeight="1">
      <c r="A32" s="25" t="s">
        <v>43</v>
      </c>
      <c r="B32" s="63" t="s">
        <v>44</v>
      </c>
      <c r="C32" s="32">
        <v>10000</v>
      </c>
      <c r="D32" s="33">
        <v>8045</v>
      </c>
      <c r="E32" s="34">
        <f t="shared" si="0"/>
        <v>80.45</v>
      </c>
      <c r="F32" s="61">
        <f t="shared" si="1"/>
        <v>1955</v>
      </c>
    </row>
    <row r="33" spans="1:7" ht="16.95" customHeight="1">
      <c r="A33" s="25" t="s">
        <v>45</v>
      </c>
      <c r="B33" s="63" t="s">
        <v>46</v>
      </c>
      <c r="C33" s="32">
        <v>25000</v>
      </c>
      <c r="D33" s="33">
        <v>5538</v>
      </c>
      <c r="E33" s="34">
        <f t="shared" si="0"/>
        <v>22.152000000000001</v>
      </c>
      <c r="F33" s="61">
        <f t="shared" si="1"/>
        <v>19462</v>
      </c>
    </row>
    <row r="34" spans="1:7" ht="16.95" customHeight="1">
      <c r="A34" s="25" t="s">
        <v>47</v>
      </c>
      <c r="B34" s="64" t="s">
        <v>48</v>
      </c>
      <c r="C34" s="32">
        <v>25500</v>
      </c>
      <c r="D34" s="33">
        <v>238</v>
      </c>
      <c r="E34" s="34">
        <f t="shared" si="0"/>
        <v>0.93333333333333335</v>
      </c>
      <c r="F34" s="61">
        <f t="shared" si="1"/>
        <v>25262</v>
      </c>
    </row>
    <row r="35" spans="1:7" ht="16.95" customHeight="1">
      <c r="A35" s="25" t="s">
        <v>49</v>
      </c>
      <c r="B35" s="65" t="s">
        <v>50</v>
      </c>
      <c r="C35" s="32">
        <v>10000</v>
      </c>
      <c r="D35" s="33">
        <v>5510</v>
      </c>
      <c r="E35" s="34">
        <f t="shared" si="0"/>
        <v>55.1</v>
      </c>
      <c r="F35" s="61">
        <f t="shared" si="1"/>
        <v>4490</v>
      </c>
    </row>
    <row r="36" spans="1:7" ht="16.95" customHeight="1" thickBot="1">
      <c r="A36" s="66" t="s">
        <v>51</v>
      </c>
      <c r="B36" s="67" t="s">
        <v>52</v>
      </c>
      <c r="C36" s="32">
        <v>12000</v>
      </c>
      <c r="D36" s="33">
        <v>6000</v>
      </c>
      <c r="E36" s="34">
        <f t="shared" si="0"/>
        <v>50</v>
      </c>
      <c r="F36" s="61">
        <f t="shared" si="1"/>
        <v>6000</v>
      </c>
    </row>
    <row r="37" spans="1:7" ht="49.95" customHeight="1" thickBot="1">
      <c r="A37" s="68">
        <v>3</v>
      </c>
      <c r="B37" s="69" t="s">
        <v>53</v>
      </c>
      <c r="C37" s="23">
        <f>SUM(C38:C41)</f>
        <v>2754720</v>
      </c>
      <c r="D37" s="23">
        <f t="shared" ref="D37" si="2">SUM(D38:D41)</f>
        <v>879601</v>
      </c>
      <c r="E37" s="23">
        <f t="shared" si="0"/>
        <v>31.930686240343846</v>
      </c>
      <c r="F37" s="24">
        <f t="shared" si="1"/>
        <v>1875119</v>
      </c>
    </row>
    <row r="38" spans="1:7" ht="43.2" customHeight="1" thickBot="1">
      <c r="A38" s="25" t="s">
        <v>10</v>
      </c>
      <c r="B38" s="67" t="s">
        <v>54</v>
      </c>
      <c r="C38" s="27">
        <v>1100000</v>
      </c>
      <c r="D38" s="28">
        <v>516526</v>
      </c>
      <c r="E38" s="29">
        <f t="shared" si="0"/>
        <v>46.956909090909093</v>
      </c>
      <c r="F38" s="30">
        <f t="shared" si="1"/>
        <v>583474</v>
      </c>
    </row>
    <row r="39" spans="1:7" ht="39" customHeight="1" thickBot="1">
      <c r="A39" s="25" t="s">
        <v>11</v>
      </c>
      <c r="B39" s="63" t="s">
        <v>55</v>
      </c>
      <c r="C39" s="32">
        <v>100000</v>
      </c>
      <c r="D39" s="33">
        <v>4600</v>
      </c>
      <c r="E39" s="34">
        <f t="shared" si="0"/>
        <v>4.5999999999999996</v>
      </c>
      <c r="F39" s="30">
        <f t="shared" si="1"/>
        <v>95400</v>
      </c>
    </row>
    <row r="40" spans="1:7" ht="54.6" customHeight="1" thickBot="1">
      <c r="A40" s="25" t="s">
        <v>13</v>
      </c>
      <c r="B40" s="63" t="s">
        <v>56</v>
      </c>
      <c r="C40" s="32">
        <v>600000</v>
      </c>
      <c r="D40" s="33">
        <v>358475</v>
      </c>
      <c r="E40" s="34">
        <f t="shared" si="0"/>
        <v>59.74583333333333</v>
      </c>
      <c r="F40" s="30">
        <f t="shared" si="1"/>
        <v>241525</v>
      </c>
    </row>
    <row r="41" spans="1:7" ht="25.2" customHeight="1" thickBot="1">
      <c r="A41" s="25" t="s">
        <v>15</v>
      </c>
      <c r="B41" s="63" t="s">
        <v>57</v>
      </c>
      <c r="C41" s="39">
        <v>954720</v>
      </c>
      <c r="D41" s="70"/>
      <c r="E41" s="41">
        <f t="shared" si="0"/>
        <v>0</v>
      </c>
      <c r="F41" s="30">
        <f t="shared" si="1"/>
        <v>954720</v>
      </c>
    </row>
    <row r="42" spans="1:7" ht="33.6" customHeight="1" thickBot="1">
      <c r="A42" s="54">
        <v>4</v>
      </c>
      <c r="B42" s="71" t="s">
        <v>58</v>
      </c>
      <c r="C42" s="23">
        <f>SUM(C43:C44)</f>
        <v>290000</v>
      </c>
      <c r="D42" s="19">
        <f t="shared" ref="D42" si="3">SUM(D43:D44)</f>
        <v>137607</v>
      </c>
      <c r="E42" s="23">
        <f t="shared" si="0"/>
        <v>47.450689655172411</v>
      </c>
      <c r="F42" s="24">
        <f t="shared" si="1"/>
        <v>152393</v>
      </c>
    </row>
    <row r="43" spans="1:7" ht="33.6" customHeight="1" thickBot="1">
      <c r="A43" s="72" t="s">
        <v>10</v>
      </c>
      <c r="B43" s="63" t="s">
        <v>59</v>
      </c>
      <c r="C43" s="27">
        <v>170000</v>
      </c>
      <c r="D43" s="28">
        <v>82800</v>
      </c>
      <c r="E43" s="29">
        <f t="shared" si="0"/>
        <v>48.705882352941174</v>
      </c>
      <c r="F43" s="30">
        <f t="shared" si="1"/>
        <v>87200</v>
      </c>
      <c r="G43" s="43"/>
    </row>
    <row r="44" spans="1:7" ht="37.799999999999997" customHeight="1" thickBot="1">
      <c r="A44" s="25" t="s">
        <v>11</v>
      </c>
      <c r="B44" s="63" t="s">
        <v>60</v>
      </c>
      <c r="C44" s="39">
        <v>120000</v>
      </c>
      <c r="D44" s="70">
        <v>54807</v>
      </c>
      <c r="E44" s="41">
        <f t="shared" si="0"/>
        <v>45.672499999999999</v>
      </c>
      <c r="F44" s="30">
        <f t="shared" si="1"/>
        <v>65193</v>
      </c>
      <c r="G44" s="43"/>
    </row>
    <row r="45" spans="1:7" ht="99.6" customHeight="1" thickBot="1">
      <c r="A45" s="54">
        <v>5</v>
      </c>
      <c r="B45" s="71" t="s">
        <v>61</v>
      </c>
      <c r="C45" s="19"/>
      <c r="D45" s="19"/>
      <c r="E45" s="23"/>
      <c r="F45" s="24"/>
      <c r="G45" s="43"/>
    </row>
    <row r="46" spans="1:7" ht="41.4" customHeight="1">
      <c r="A46" s="25" t="s">
        <v>10</v>
      </c>
      <c r="B46" s="63" t="s">
        <v>62</v>
      </c>
      <c r="C46" s="32"/>
      <c r="D46" s="28"/>
      <c r="E46" s="29"/>
      <c r="F46" s="73"/>
    </row>
    <row r="47" spans="1:7" ht="42.6" customHeight="1" thickBot="1">
      <c r="A47" s="74"/>
      <c r="B47" s="75" t="s">
        <v>63</v>
      </c>
      <c r="C47" s="76"/>
      <c r="D47" s="77"/>
      <c r="E47" s="78"/>
      <c r="F47" s="79"/>
    </row>
    <row r="48" spans="1:7" ht="34.200000000000003" customHeight="1" thickBot="1">
      <c r="A48" s="80"/>
      <c r="B48" s="81" t="s">
        <v>3</v>
      </c>
      <c r="C48" s="23" t="s">
        <v>64</v>
      </c>
      <c r="D48" s="82" t="s">
        <v>65</v>
      </c>
      <c r="E48" s="83" t="s">
        <v>5</v>
      </c>
      <c r="F48" s="18" t="s">
        <v>6</v>
      </c>
    </row>
    <row r="49" spans="1:6" ht="41.4">
      <c r="A49" s="84">
        <v>1</v>
      </c>
      <c r="B49" s="85" t="s">
        <v>66</v>
      </c>
      <c r="C49" s="86">
        <v>390000</v>
      </c>
      <c r="D49" s="28">
        <v>97500</v>
      </c>
      <c r="E49" s="34">
        <f>D49*100/C49</f>
        <v>25</v>
      </c>
      <c r="F49" s="87">
        <f>C49-D49</f>
        <v>292500</v>
      </c>
    </row>
    <row r="50" spans="1:6">
      <c r="A50" s="84">
        <v>2</v>
      </c>
      <c r="B50" s="88" t="s">
        <v>67</v>
      </c>
      <c r="C50" s="89">
        <v>375300</v>
      </c>
      <c r="D50" s="90">
        <v>93260</v>
      </c>
      <c r="E50" s="34">
        <f t="shared" ref="E50:E51" si="4">D50*100/C50</f>
        <v>24.84945377031708</v>
      </c>
      <c r="F50" s="87">
        <f t="shared" ref="F50:F52" si="5">C50-D50</f>
        <v>282040</v>
      </c>
    </row>
    <row r="51" spans="1:6">
      <c r="A51" s="84">
        <v>3</v>
      </c>
      <c r="B51" s="85" t="s">
        <v>68</v>
      </c>
      <c r="C51" s="91">
        <v>11700</v>
      </c>
      <c r="D51" s="90">
        <v>2925</v>
      </c>
      <c r="E51" s="34">
        <f t="shared" si="4"/>
        <v>25</v>
      </c>
      <c r="F51" s="87">
        <f t="shared" si="5"/>
        <v>8775</v>
      </c>
    </row>
    <row r="52" spans="1:6">
      <c r="A52" s="92">
        <v>4</v>
      </c>
      <c r="B52" s="88" t="s">
        <v>69</v>
      </c>
      <c r="C52" s="93">
        <v>3000</v>
      </c>
      <c r="D52" s="94">
        <f>D49-D50-D53-D51</f>
        <v>1315</v>
      </c>
      <c r="E52" s="34"/>
      <c r="F52" s="87">
        <f t="shared" si="5"/>
        <v>1685</v>
      </c>
    </row>
    <row r="55" spans="1:6">
      <c r="B55" s="95" t="s">
        <v>70</v>
      </c>
    </row>
  </sheetData>
  <pageMargins left="0.59055118110236227" right="0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55"/>
  <sheetViews>
    <sheetView topLeftCell="A4" workbookViewId="0">
      <selection activeCell="H7" sqref="H7"/>
    </sheetView>
  </sheetViews>
  <sheetFormatPr defaultColWidth="9" defaultRowHeight="14.4"/>
  <cols>
    <col min="1" max="1" width="3.77734375" customWidth="1"/>
    <col min="2" max="2" width="46.77734375" customWidth="1"/>
    <col min="3" max="3" width="10.109375" customWidth="1"/>
    <col min="4" max="4" width="9.109375" customWidth="1"/>
    <col min="5" max="5" width="7.109375" customWidth="1"/>
    <col min="6" max="6" width="10.6640625" style="4" customWidth="1"/>
  </cols>
  <sheetData>
    <row r="2" spans="1:10" ht="15.6">
      <c r="A2" s="1"/>
      <c r="B2" s="2"/>
      <c r="C2" s="3"/>
    </row>
    <row r="3" spans="1:10" ht="15.6">
      <c r="A3" s="1"/>
      <c r="B3" s="5"/>
      <c r="C3" s="6"/>
    </row>
    <row r="4" spans="1:10" ht="21">
      <c r="A4" s="7"/>
      <c r="B4" s="8" t="s">
        <v>71</v>
      </c>
      <c r="C4" s="9"/>
    </row>
    <row r="5" spans="1:10" ht="30" customHeight="1" thickBot="1">
      <c r="A5" s="7" t="s">
        <v>0</v>
      </c>
      <c r="B5" s="10" t="s">
        <v>75</v>
      </c>
      <c r="C5" s="11" t="s">
        <v>1</v>
      </c>
      <c r="F5" s="12"/>
    </row>
    <row r="6" spans="1:10" ht="48.6" customHeight="1" thickBot="1">
      <c r="A6" s="13" t="s">
        <v>2</v>
      </c>
      <c r="B6" s="14" t="s">
        <v>3</v>
      </c>
      <c r="C6" s="15" t="s">
        <v>72</v>
      </c>
      <c r="D6" s="16" t="s">
        <v>4</v>
      </c>
      <c r="E6" s="17" t="s">
        <v>5</v>
      </c>
      <c r="F6" s="18" t="s">
        <v>6</v>
      </c>
    </row>
    <row r="7" spans="1:10" ht="22.2" customHeight="1" thickBot="1">
      <c r="A7" s="13" t="s">
        <v>7</v>
      </c>
      <c r="B7" s="14" t="s">
        <v>73</v>
      </c>
      <c r="C7" s="19">
        <v>37263</v>
      </c>
      <c r="D7" s="16"/>
      <c r="E7" s="20"/>
      <c r="F7" s="21"/>
    </row>
    <row r="8" spans="1:10" ht="40.200000000000003" customHeight="1" thickBot="1">
      <c r="A8" s="13" t="s">
        <v>8</v>
      </c>
      <c r="B8" s="22" t="s">
        <v>9</v>
      </c>
      <c r="C8" s="19">
        <f>SUM(C9:C12)</f>
        <v>8679209</v>
      </c>
      <c r="D8" s="19">
        <f>SUM(D9:D12)</f>
        <v>0</v>
      </c>
      <c r="E8" s="23">
        <f>D8*100/C8</f>
        <v>0</v>
      </c>
      <c r="F8" s="24">
        <f>C8-D8</f>
        <v>8679209</v>
      </c>
    </row>
    <row r="9" spans="1:10" ht="27.6" customHeight="1" thickBot="1">
      <c r="A9" s="25" t="s">
        <v>10</v>
      </c>
      <c r="B9" s="26" t="s">
        <v>74</v>
      </c>
      <c r="C9" s="27">
        <v>8016800</v>
      </c>
      <c r="D9" s="28"/>
      <c r="E9" s="29">
        <f t="shared" ref="E9:E44" si="0">D9*100/C9</f>
        <v>0</v>
      </c>
      <c r="F9" s="30">
        <f t="shared" ref="F9:F44" si="1">C9-D9</f>
        <v>8016800</v>
      </c>
    </row>
    <row r="10" spans="1:10" ht="21" customHeight="1" thickBot="1">
      <c r="A10" s="25" t="s">
        <v>11</v>
      </c>
      <c r="B10" s="31" t="s">
        <v>12</v>
      </c>
      <c r="C10" s="32">
        <v>639409</v>
      </c>
      <c r="D10" s="33"/>
      <c r="E10" s="34">
        <f t="shared" si="0"/>
        <v>0</v>
      </c>
      <c r="F10" s="30">
        <f t="shared" si="1"/>
        <v>639409</v>
      </c>
    </row>
    <row r="11" spans="1:10" ht="17.399999999999999" customHeight="1" thickBot="1">
      <c r="A11" s="35" t="s">
        <v>13</v>
      </c>
      <c r="B11" s="36" t="s">
        <v>14</v>
      </c>
      <c r="C11" s="32">
        <v>20000</v>
      </c>
      <c r="D11" s="33"/>
      <c r="E11" s="34">
        <f t="shared" si="0"/>
        <v>0</v>
      </c>
      <c r="F11" s="30">
        <f t="shared" si="1"/>
        <v>20000</v>
      </c>
    </row>
    <row r="12" spans="1:10" ht="18" customHeight="1" thickBot="1">
      <c r="A12" s="37" t="s">
        <v>15</v>
      </c>
      <c r="B12" s="38" t="s">
        <v>16</v>
      </c>
      <c r="C12" s="39">
        <v>3000</v>
      </c>
      <c r="D12" s="40"/>
      <c r="E12" s="41">
        <f t="shared" si="0"/>
        <v>0</v>
      </c>
      <c r="F12" s="30">
        <f t="shared" si="1"/>
        <v>3000</v>
      </c>
    </row>
    <row r="13" spans="1:10" ht="36" customHeight="1" thickBot="1">
      <c r="A13" s="15" t="s">
        <v>8</v>
      </c>
      <c r="B13" s="42" t="s">
        <v>17</v>
      </c>
      <c r="C13" s="19">
        <f>C14+C18+C37+C42</f>
        <v>8716472</v>
      </c>
      <c r="D13" s="19">
        <f>D14+D18+D37+D42</f>
        <v>0</v>
      </c>
      <c r="E13" s="23">
        <f t="shared" si="0"/>
        <v>0</v>
      </c>
      <c r="F13" s="24">
        <f t="shared" si="1"/>
        <v>8716472</v>
      </c>
      <c r="G13" s="43"/>
    </row>
    <row r="14" spans="1:10" ht="24.6" customHeight="1" thickBot="1">
      <c r="A14" s="44" t="s">
        <v>18</v>
      </c>
      <c r="B14" s="45" t="s">
        <v>19</v>
      </c>
      <c r="C14" s="46">
        <f>SUM(C15:C17)</f>
        <v>4970133</v>
      </c>
      <c r="D14" s="46">
        <f>SUM(D15:D17)</f>
        <v>0</v>
      </c>
      <c r="E14" s="29">
        <f t="shared" si="0"/>
        <v>0</v>
      </c>
      <c r="F14" s="30">
        <f t="shared" si="1"/>
        <v>4970133</v>
      </c>
    </row>
    <row r="15" spans="1:10" ht="15" customHeight="1" thickBot="1">
      <c r="A15" s="47" t="s">
        <v>10</v>
      </c>
      <c r="B15" s="48" t="s">
        <v>20</v>
      </c>
      <c r="C15" s="49">
        <v>3344796</v>
      </c>
      <c r="D15" s="50"/>
      <c r="E15" s="34">
        <f t="shared" si="0"/>
        <v>0</v>
      </c>
      <c r="F15" s="30">
        <f t="shared" si="1"/>
        <v>3344796</v>
      </c>
      <c r="J15" s="51"/>
    </row>
    <row r="16" spans="1:10" ht="15" customHeight="1" thickBot="1">
      <c r="A16" s="47" t="s">
        <v>11</v>
      </c>
      <c r="B16" s="48" t="s">
        <v>21</v>
      </c>
      <c r="C16" s="49">
        <v>472510</v>
      </c>
      <c r="D16" s="50"/>
      <c r="E16" s="34">
        <f t="shared" si="0"/>
        <v>0</v>
      </c>
      <c r="F16" s="30">
        <f t="shared" si="1"/>
        <v>472510</v>
      </c>
    </row>
    <row r="17" spans="1:6" ht="27" customHeight="1" thickBot="1">
      <c r="A17" s="47" t="s">
        <v>13</v>
      </c>
      <c r="B17" s="48" t="s">
        <v>22</v>
      </c>
      <c r="C17" s="52">
        <v>1152827</v>
      </c>
      <c r="D17" s="53"/>
      <c r="E17" s="41">
        <f t="shared" si="0"/>
        <v>0</v>
      </c>
      <c r="F17" s="30">
        <f t="shared" si="1"/>
        <v>1152827</v>
      </c>
    </row>
    <row r="18" spans="1:6" ht="23.4" customHeight="1" thickBot="1">
      <c r="A18" s="54" t="s">
        <v>23</v>
      </c>
      <c r="B18" s="55" t="s">
        <v>24</v>
      </c>
      <c r="C18" s="19">
        <f>SUM(C20:C36)</f>
        <v>701619</v>
      </c>
      <c r="D18" s="19">
        <f>SUM(D20:D36)</f>
        <v>0</v>
      </c>
      <c r="E18" s="23">
        <f t="shared" si="0"/>
        <v>0</v>
      </c>
      <c r="F18" s="56">
        <f t="shared" si="1"/>
        <v>701619</v>
      </c>
    </row>
    <row r="19" spans="1:6" ht="12.6" customHeight="1">
      <c r="A19" s="57" t="s">
        <v>10</v>
      </c>
      <c r="B19" s="58" t="s">
        <v>25</v>
      </c>
      <c r="C19" s="59"/>
      <c r="D19" s="60"/>
      <c r="E19" s="29"/>
      <c r="F19" s="61"/>
    </row>
    <row r="20" spans="1:6" ht="13.2" customHeight="1">
      <c r="A20" s="47"/>
      <c r="B20" s="62" t="s">
        <v>26</v>
      </c>
      <c r="C20" s="59">
        <v>14214</v>
      </c>
      <c r="D20" s="33"/>
      <c r="E20" s="34">
        <f t="shared" si="0"/>
        <v>0</v>
      </c>
      <c r="F20" s="61">
        <f t="shared" si="1"/>
        <v>14214</v>
      </c>
    </row>
    <row r="21" spans="1:6" ht="13.2" customHeight="1">
      <c r="A21" s="47"/>
      <c r="B21" s="48" t="s">
        <v>27</v>
      </c>
      <c r="C21" s="49">
        <v>145638</v>
      </c>
      <c r="D21" s="33"/>
      <c r="E21" s="34">
        <f t="shared" si="0"/>
        <v>0</v>
      </c>
      <c r="F21" s="61">
        <f t="shared" si="1"/>
        <v>145638</v>
      </c>
    </row>
    <row r="22" spans="1:6" ht="13.2" customHeight="1">
      <c r="A22" s="47"/>
      <c r="B22" s="48" t="s">
        <v>28</v>
      </c>
      <c r="C22" s="49">
        <v>3419</v>
      </c>
      <c r="D22" s="33"/>
      <c r="E22" s="34">
        <f t="shared" si="0"/>
        <v>0</v>
      </c>
      <c r="F22" s="61">
        <f t="shared" si="1"/>
        <v>3419</v>
      </c>
    </row>
    <row r="23" spans="1:6" ht="13.2" customHeight="1">
      <c r="A23" s="47"/>
      <c r="B23" s="48" t="s">
        <v>29</v>
      </c>
      <c r="C23" s="49">
        <v>82848</v>
      </c>
      <c r="D23" s="33"/>
      <c r="E23" s="34">
        <f t="shared" si="0"/>
        <v>0</v>
      </c>
      <c r="F23" s="61">
        <f t="shared" si="1"/>
        <v>82848</v>
      </c>
    </row>
    <row r="24" spans="1:6" ht="16.95" customHeight="1">
      <c r="A24" s="47" t="s">
        <v>11</v>
      </c>
      <c r="B24" s="48" t="s">
        <v>30</v>
      </c>
      <c r="C24" s="49">
        <v>32000</v>
      </c>
      <c r="D24" s="33"/>
      <c r="E24" s="34">
        <f t="shared" si="0"/>
        <v>0</v>
      </c>
      <c r="F24" s="61">
        <f t="shared" si="1"/>
        <v>32000</v>
      </c>
    </row>
    <row r="25" spans="1:6" ht="16.95" customHeight="1">
      <c r="A25" s="25" t="s">
        <v>13</v>
      </c>
      <c r="B25" s="63" t="s">
        <v>31</v>
      </c>
      <c r="C25" s="32">
        <v>230000</v>
      </c>
      <c r="D25" s="33"/>
      <c r="E25" s="34">
        <f t="shared" si="0"/>
        <v>0</v>
      </c>
      <c r="F25" s="61">
        <f t="shared" si="1"/>
        <v>230000</v>
      </c>
    </row>
    <row r="26" spans="1:6" ht="16.95" customHeight="1">
      <c r="A26" s="25" t="s">
        <v>15</v>
      </c>
      <c r="B26" s="63" t="s">
        <v>32</v>
      </c>
      <c r="C26" s="32">
        <v>25000</v>
      </c>
      <c r="D26" s="33"/>
      <c r="E26" s="34">
        <f t="shared" si="0"/>
        <v>0</v>
      </c>
      <c r="F26" s="61">
        <f t="shared" si="1"/>
        <v>25000</v>
      </c>
    </row>
    <row r="27" spans="1:6" ht="16.95" customHeight="1">
      <c r="A27" s="25" t="s">
        <v>33</v>
      </c>
      <c r="B27" s="63" t="s">
        <v>34</v>
      </c>
      <c r="C27" s="32">
        <v>18000</v>
      </c>
      <c r="D27" s="33"/>
      <c r="E27" s="34">
        <f t="shared" si="0"/>
        <v>0</v>
      </c>
      <c r="F27" s="61">
        <f t="shared" si="1"/>
        <v>18000</v>
      </c>
    </row>
    <row r="28" spans="1:6" ht="16.95" customHeight="1">
      <c r="A28" s="25" t="s">
        <v>35</v>
      </c>
      <c r="B28" s="63" t="s">
        <v>36</v>
      </c>
      <c r="C28" s="32">
        <v>30000</v>
      </c>
      <c r="D28" s="33"/>
      <c r="E28" s="34">
        <f t="shared" si="0"/>
        <v>0</v>
      </c>
      <c r="F28" s="61">
        <f t="shared" si="1"/>
        <v>30000</v>
      </c>
    </row>
    <row r="29" spans="1:6" ht="16.95" customHeight="1">
      <c r="A29" s="25" t="s">
        <v>37</v>
      </c>
      <c r="B29" s="63" t="s">
        <v>38</v>
      </c>
      <c r="C29" s="32">
        <v>15000</v>
      </c>
      <c r="D29" s="33"/>
      <c r="E29" s="34">
        <f t="shared" si="0"/>
        <v>0</v>
      </c>
      <c r="F29" s="61">
        <f t="shared" si="1"/>
        <v>15000</v>
      </c>
    </row>
    <row r="30" spans="1:6" ht="16.95" customHeight="1">
      <c r="A30" s="25" t="s">
        <v>39</v>
      </c>
      <c r="B30" s="63" t="s">
        <v>40</v>
      </c>
      <c r="C30" s="32">
        <v>15000</v>
      </c>
      <c r="D30" s="33"/>
      <c r="E30" s="34">
        <f t="shared" si="0"/>
        <v>0</v>
      </c>
      <c r="F30" s="61">
        <f t="shared" si="1"/>
        <v>15000</v>
      </c>
    </row>
    <row r="31" spans="1:6" ht="16.95" customHeight="1">
      <c r="A31" s="25" t="s">
        <v>41</v>
      </c>
      <c r="B31" s="63" t="s">
        <v>42</v>
      </c>
      <c r="C31" s="32">
        <v>8000</v>
      </c>
      <c r="D31" s="33"/>
      <c r="E31" s="34">
        <f t="shared" si="0"/>
        <v>0</v>
      </c>
      <c r="F31" s="61">
        <f t="shared" si="1"/>
        <v>8000</v>
      </c>
    </row>
    <row r="32" spans="1:6" ht="16.95" customHeight="1">
      <c r="A32" s="25" t="s">
        <v>43</v>
      </c>
      <c r="B32" s="63" t="s">
        <v>44</v>
      </c>
      <c r="C32" s="32">
        <v>10000</v>
      </c>
      <c r="D32" s="33"/>
      <c r="E32" s="34">
        <f t="shared" si="0"/>
        <v>0</v>
      </c>
      <c r="F32" s="61">
        <f t="shared" si="1"/>
        <v>10000</v>
      </c>
    </row>
    <row r="33" spans="1:7" ht="16.95" customHeight="1">
      <c r="A33" s="25" t="s">
        <v>45</v>
      </c>
      <c r="B33" s="63" t="s">
        <v>46</v>
      </c>
      <c r="C33" s="32">
        <v>25000</v>
      </c>
      <c r="D33" s="33"/>
      <c r="E33" s="34">
        <f t="shared" si="0"/>
        <v>0</v>
      </c>
      <c r="F33" s="61">
        <f t="shared" si="1"/>
        <v>25000</v>
      </c>
    </row>
    <row r="34" spans="1:7" ht="16.95" customHeight="1">
      <c r="A34" s="25" t="s">
        <v>47</v>
      </c>
      <c r="B34" s="64" t="s">
        <v>48</v>
      </c>
      <c r="C34" s="32">
        <v>25500</v>
      </c>
      <c r="D34" s="33"/>
      <c r="E34" s="34">
        <f t="shared" si="0"/>
        <v>0</v>
      </c>
      <c r="F34" s="61">
        <f t="shared" si="1"/>
        <v>25500</v>
      </c>
    </row>
    <row r="35" spans="1:7" ht="16.95" customHeight="1">
      <c r="A35" s="25" t="s">
        <v>49</v>
      </c>
      <c r="B35" s="65" t="s">
        <v>50</v>
      </c>
      <c r="C35" s="32">
        <v>10000</v>
      </c>
      <c r="D35" s="33"/>
      <c r="E35" s="34">
        <f t="shared" si="0"/>
        <v>0</v>
      </c>
      <c r="F35" s="61">
        <f t="shared" si="1"/>
        <v>10000</v>
      </c>
    </row>
    <row r="36" spans="1:7" ht="16.95" customHeight="1" thickBot="1">
      <c r="A36" s="66" t="s">
        <v>51</v>
      </c>
      <c r="B36" s="67" t="s">
        <v>52</v>
      </c>
      <c r="C36" s="32">
        <v>12000</v>
      </c>
      <c r="D36" s="33"/>
      <c r="E36" s="34">
        <f t="shared" si="0"/>
        <v>0</v>
      </c>
      <c r="F36" s="61">
        <f t="shared" si="1"/>
        <v>12000</v>
      </c>
    </row>
    <row r="37" spans="1:7" ht="49.95" customHeight="1" thickBot="1">
      <c r="A37" s="68">
        <v>3</v>
      </c>
      <c r="B37" s="69" t="s">
        <v>53</v>
      </c>
      <c r="C37" s="23">
        <f>SUM(C38:C41)</f>
        <v>2754720</v>
      </c>
      <c r="D37" s="23">
        <f t="shared" ref="D37" si="2">SUM(D38:D41)</f>
        <v>0</v>
      </c>
      <c r="E37" s="23">
        <f t="shared" si="0"/>
        <v>0</v>
      </c>
      <c r="F37" s="24">
        <f t="shared" si="1"/>
        <v>2754720</v>
      </c>
    </row>
    <row r="38" spans="1:7" ht="43.2" customHeight="1" thickBot="1">
      <c r="A38" s="25" t="s">
        <v>10</v>
      </c>
      <c r="B38" s="67" t="s">
        <v>54</v>
      </c>
      <c r="C38" s="27">
        <v>1100000</v>
      </c>
      <c r="D38" s="28"/>
      <c r="E38" s="29">
        <f t="shared" si="0"/>
        <v>0</v>
      </c>
      <c r="F38" s="30">
        <f t="shared" si="1"/>
        <v>1100000</v>
      </c>
    </row>
    <row r="39" spans="1:7" ht="39" customHeight="1" thickBot="1">
      <c r="A39" s="25" t="s">
        <v>11</v>
      </c>
      <c r="B39" s="63" t="s">
        <v>55</v>
      </c>
      <c r="C39" s="32">
        <v>100000</v>
      </c>
      <c r="D39" s="33"/>
      <c r="E39" s="34">
        <f t="shared" si="0"/>
        <v>0</v>
      </c>
      <c r="F39" s="30">
        <f t="shared" si="1"/>
        <v>100000</v>
      </c>
    </row>
    <row r="40" spans="1:7" ht="54.6" customHeight="1" thickBot="1">
      <c r="A40" s="25" t="s">
        <v>13</v>
      </c>
      <c r="B40" s="63" t="s">
        <v>56</v>
      </c>
      <c r="C40" s="32">
        <v>600000</v>
      </c>
      <c r="D40" s="33"/>
      <c r="E40" s="34">
        <f t="shared" si="0"/>
        <v>0</v>
      </c>
      <c r="F40" s="30">
        <f t="shared" si="1"/>
        <v>600000</v>
      </c>
    </row>
    <row r="41" spans="1:7" ht="25.2" customHeight="1" thickBot="1">
      <c r="A41" s="25" t="s">
        <v>15</v>
      </c>
      <c r="B41" s="63" t="s">
        <v>57</v>
      </c>
      <c r="C41" s="39">
        <v>954720</v>
      </c>
      <c r="D41" s="70"/>
      <c r="E41" s="41">
        <f t="shared" si="0"/>
        <v>0</v>
      </c>
      <c r="F41" s="30">
        <f t="shared" si="1"/>
        <v>954720</v>
      </c>
    </row>
    <row r="42" spans="1:7" ht="33.6" customHeight="1" thickBot="1">
      <c r="A42" s="54">
        <v>4</v>
      </c>
      <c r="B42" s="71" t="s">
        <v>58</v>
      </c>
      <c r="C42" s="23">
        <f>SUM(C43:C44)</f>
        <v>290000</v>
      </c>
      <c r="D42" s="19">
        <f t="shared" ref="D42" si="3">SUM(D43:D44)</f>
        <v>0</v>
      </c>
      <c r="E42" s="23">
        <f t="shared" si="0"/>
        <v>0</v>
      </c>
      <c r="F42" s="24">
        <f t="shared" si="1"/>
        <v>290000</v>
      </c>
    </row>
    <row r="43" spans="1:7" ht="33.6" customHeight="1" thickBot="1">
      <c r="A43" s="72" t="s">
        <v>10</v>
      </c>
      <c r="B43" s="63" t="s">
        <v>59</v>
      </c>
      <c r="C43" s="27">
        <v>170000</v>
      </c>
      <c r="D43" s="28"/>
      <c r="E43" s="29">
        <f t="shared" si="0"/>
        <v>0</v>
      </c>
      <c r="F43" s="30">
        <f t="shared" si="1"/>
        <v>170000</v>
      </c>
      <c r="G43" s="43"/>
    </row>
    <row r="44" spans="1:7" ht="37.799999999999997" customHeight="1" thickBot="1">
      <c r="A44" s="25" t="s">
        <v>11</v>
      </c>
      <c r="B44" s="63" t="s">
        <v>60</v>
      </c>
      <c r="C44" s="39">
        <v>120000</v>
      </c>
      <c r="D44" s="70"/>
      <c r="E44" s="41">
        <f t="shared" si="0"/>
        <v>0</v>
      </c>
      <c r="F44" s="30">
        <f t="shared" si="1"/>
        <v>120000</v>
      </c>
      <c r="G44" s="43"/>
    </row>
    <row r="45" spans="1:7" ht="99.6" customHeight="1" thickBot="1">
      <c r="A45" s="54">
        <v>5</v>
      </c>
      <c r="B45" s="71" t="s">
        <v>61</v>
      </c>
      <c r="C45" s="19"/>
      <c r="D45" s="19"/>
      <c r="E45" s="23"/>
      <c r="F45" s="24"/>
      <c r="G45" s="43"/>
    </row>
    <row r="46" spans="1:7" ht="41.4" customHeight="1">
      <c r="A46" s="25" t="s">
        <v>10</v>
      </c>
      <c r="B46" s="63" t="s">
        <v>62</v>
      </c>
      <c r="C46" s="32"/>
      <c r="D46" s="28"/>
      <c r="E46" s="29"/>
      <c r="F46" s="73"/>
    </row>
    <row r="47" spans="1:7" ht="42.6" customHeight="1" thickBot="1">
      <c r="A47" s="74"/>
      <c r="B47" s="75" t="s">
        <v>63</v>
      </c>
      <c r="C47" s="76"/>
      <c r="D47" s="77"/>
      <c r="E47" s="78"/>
      <c r="F47" s="79"/>
    </row>
    <row r="48" spans="1:7" ht="34.200000000000003" customHeight="1" thickBot="1">
      <c r="A48" s="80"/>
      <c r="B48" s="81" t="s">
        <v>3</v>
      </c>
      <c r="C48" s="23" t="s">
        <v>64</v>
      </c>
      <c r="D48" s="82" t="s">
        <v>65</v>
      </c>
      <c r="E48" s="83" t="s">
        <v>5</v>
      </c>
      <c r="F48" s="18" t="s">
        <v>6</v>
      </c>
    </row>
    <row r="49" spans="1:6" ht="41.4">
      <c r="A49" s="84">
        <v>1</v>
      </c>
      <c r="B49" s="85" t="s">
        <v>66</v>
      </c>
      <c r="C49" s="86">
        <v>390000</v>
      </c>
      <c r="D49" s="28"/>
      <c r="E49" s="34">
        <f>D49*100/C49</f>
        <v>0</v>
      </c>
      <c r="F49" s="87">
        <f>C49-D49</f>
        <v>390000</v>
      </c>
    </row>
    <row r="50" spans="1:6">
      <c r="A50" s="84">
        <v>2</v>
      </c>
      <c r="B50" s="88" t="s">
        <v>67</v>
      </c>
      <c r="C50" s="89">
        <v>375300</v>
      </c>
      <c r="D50" s="90"/>
      <c r="E50" s="34">
        <f t="shared" ref="E50:E51" si="4">D50*100/C50</f>
        <v>0</v>
      </c>
      <c r="F50" s="87">
        <f t="shared" ref="F50:F52" si="5">C50-D50</f>
        <v>375300</v>
      </c>
    </row>
    <row r="51" spans="1:6">
      <c r="A51" s="84">
        <v>3</v>
      </c>
      <c r="B51" s="85" t="s">
        <v>68</v>
      </c>
      <c r="C51" s="91">
        <v>11700</v>
      </c>
      <c r="D51" s="90"/>
      <c r="E51" s="34">
        <f t="shared" si="4"/>
        <v>0</v>
      </c>
      <c r="F51" s="87">
        <f t="shared" si="5"/>
        <v>11700</v>
      </c>
    </row>
    <row r="52" spans="1:6">
      <c r="A52" s="92">
        <v>4</v>
      </c>
      <c r="B52" s="88" t="s">
        <v>69</v>
      </c>
      <c r="C52" s="93">
        <v>3000</v>
      </c>
      <c r="D52" s="94">
        <f>D49-D50-D53-D51</f>
        <v>0</v>
      </c>
      <c r="E52" s="34"/>
      <c r="F52" s="87">
        <f t="shared" si="5"/>
        <v>3000</v>
      </c>
    </row>
    <row r="55" spans="1:6">
      <c r="B55" s="95" t="s">
        <v>70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октяб</vt:lpstr>
      <vt:lpstr>3 кв 25</vt:lpstr>
      <vt:lpstr>2 кв 25</vt:lpstr>
      <vt:lpstr>1 кв 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2026-03-03T05:44:19Z</cp:lastPrinted>
  <dcterms:created xsi:type="dcterms:W3CDTF">2025-06-30T07:56:59Z</dcterms:created>
  <dcterms:modified xsi:type="dcterms:W3CDTF">2026-03-03T11:56:37Z</dcterms:modified>
</cp:coreProperties>
</file>